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showInkAnnotation="0" codeName="ThisWorkbook" defaultThemeVersion="124226"/>
  <mc:AlternateContent xmlns:mc="http://schemas.openxmlformats.org/markup-compatibility/2006">
    <mc:Choice Requires="x15">
      <x15ac:absPath xmlns:x15ac="http://schemas.microsoft.com/office/spreadsheetml/2010/11/ac" url="D:\RIESGOS 2025\"/>
    </mc:Choice>
  </mc:AlternateContent>
  <xr:revisionPtr revIDLastSave="0" documentId="13_ncr:1_{043B5BD9-3055-403C-8C03-5BEA28DE6C36}" xr6:coauthVersionLast="47" xr6:coauthVersionMax="47" xr10:uidLastSave="{00000000-0000-0000-0000-000000000000}"/>
  <bookViews>
    <workbookView xWindow="-120" yWindow="-120" windowWidth="24240" windowHeight="13020" firstSheet="3" activeTab="7" xr2:uid="{00000000-000D-0000-FFFF-FFFF00000000}"/>
  </bookViews>
  <sheets>
    <sheet name="1 INSTRUCTIVO" sheetId="38" r:id="rId1"/>
    <sheet name="2 CONTEXTO E IDENTIFICACIÓN" sheetId="30" r:id="rId2"/>
    <sheet name="3 PROBABIL E IMPACTO INHERENTE" sheetId="15" r:id="rId3"/>
    <sheet name="4 MAPA CALOR INHERENTE" sheetId="31" r:id="rId4"/>
    <sheet name="5 VALORACIÓN DEL CONTROL" sheetId="9" r:id="rId5"/>
    <sheet name="6 MAPA CALOR RESIDUAL" sheetId="35" r:id="rId6"/>
    <sheet name="7 MAPA CALOR INHEREN Y RESIDUAL" sheetId="37" r:id="rId7"/>
    <sheet name="8 MAPA RIESGOS" sheetId="36" r:id="rId8"/>
    <sheet name="9 RIESGO DEL PROCESO" sheetId="33" r:id="rId9"/>
    <sheet name="11 FORMULAS" sheetId="34" r:id="rId10"/>
  </sheets>
  <externalReferences>
    <externalReference r:id="rId11"/>
  </externalReferences>
  <definedNames>
    <definedName name="_xlnm._FilterDatabase" localSheetId="0" hidden="1">'1 INSTRUCTIVO'!$B$85:$H$119</definedName>
    <definedName name="_xlnm._FilterDatabase" localSheetId="1" hidden="1">'2 CONTEXTO E IDENTIFICACIÓN'!$A$5:$I$6</definedName>
    <definedName name="_xlnm._FilterDatabase" localSheetId="2" hidden="1">'3 PROBABIL E IMPACTO INHERENTE'!$A$7:$N$7</definedName>
    <definedName name="_xlnm._FilterDatabase" localSheetId="3" hidden="1">'4 MAPA CALOR INHERENTE'!$A$7:$AJ$7</definedName>
    <definedName name="_xlnm._FilterDatabase" localSheetId="4" hidden="1">'5 VALORACIÓN DEL CONTROL'!$A$6:$W$86</definedName>
    <definedName name="_xlnm._FilterDatabase" localSheetId="5" hidden="1">'6 MAPA CALOR RESIDUAL'!$A$7:$AL$7</definedName>
    <definedName name="_xlnm._FilterDatabase" localSheetId="6" hidden="1">'7 MAPA CALOR INHEREN Y RESIDUAL'!$A$7:$AL$7</definedName>
    <definedName name="_xlnm._FilterDatabase" localSheetId="7" hidden="1">'8 MAPA RIESGOS'!$A$7:$AX$7</definedName>
    <definedName name="Afectación_Económica">'3 PROBABIL E IMPACTO INHERENTE'!$X$8:$X$12</definedName>
    <definedName name="_xlnm.Print_Area" localSheetId="2">'3 PROBABIL E IMPACTO INHERENTE'!$A$1:$Y$25</definedName>
    <definedName name="Definicion_tratamiento">'11 FORMULAS'!#REF!</definedName>
    <definedName name="E_Relaciones_Laborales">'11 FORMULAS'!$C$12:$C$17</definedName>
    <definedName name="F_Usuarios_Productos_y_Prácticas_Organizacionales">'11 FORMULAS'!$C$18:$C$23</definedName>
    <definedName name="G_Daños_Activos_Físicos">'11 FORMULAS'!$C$24:$C$26</definedName>
    <definedName name="IMPACTO_PROCESOS" localSheetId="1">'[1]LISTAS FORMULAS'!$C$3:$C$7</definedName>
    <definedName name="IMPACTO_PROCESOS" localSheetId="3">'[1]LISTAS FORMULAS'!$C$3:$C$7</definedName>
    <definedName name="IMPACTO_PROCESOS" localSheetId="5">'[1]LISTAS FORMULAS'!$C$3:$C$7</definedName>
    <definedName name="IMPACTO_PROCESOS" localSheetId="6">'[1]LISTAS FORMULAS'!$C$3:$C$7</definedName>
    <definedName name="IMPACTO_PROCESOS" localSheetId="7">'[1]LISTAS FORMULAS'!$C$3:$C$7</definedName>
    <definedName name="IMPACTO_PROCESOS" localSheetId="8">'[1]LISTAS FORMULAS'!$C$3:$C$7</definedName>
    <definedName name="opciones" localSheetId="1">'[1]LISTAS FORMULAS'!$F$3:$F$4</definedName>
    <definedName name="opciones" localSheetId="3">'[1]LISTAS FORMULAS'!$F$3:$F$4</definedName>
    <definedName name="opciones" localSheetId="5">'[1]LISTAS FORMULAS'!$F$3:$F$4</definedName>
    <definedName name="opciones" localSheetId="6">'[1]LISTAS FORMULAS'!$F$3:$F$4</definedName>
    <definedName name="opciones" localSheetId="7">'[1]LISTAS FORMULAS'!$F$3:$F$4</definedName>
    <definedName name="opciones" localSheetId="8">'[1]LISTAS FORMULAS'!$F$3:$F$4</definedName>
    <definedName name="opciones2" localSheetId="1">'[1]LISTAS FORMULAS'!$G$3:$G$5</definedName>
    <definedName name="opciones2" localSheetId="3">'[1]LISTAS FORMULAS'!$G$3:$G$5</definedName>
    <definedName name="opciones2" localSheetId="5">'[1]LISTAS FORMULAS'!$G$3:$G$5</definedName>
    <definedName name="opciones2" localSheetId="6">'[1]LISTAS FORMULAS'!$G$3:$G$5</definedName>
    <definedName name="opciones2" localSheetId="7">'[1]LISTAS FORMULAS'!$G$3:$G$5</definedName>
    <definedName name="opciones2" localSheetId="8">'[1]LISTAS FORMULAS'!$G$3:$G$5</definedName>
    <definedName name="Plan_accion">'11 FORMULAS'!#REF!</definedName>
    <definedName name="Plan_acción">'11 FORMULAS'!#REF!</definedName>
    <definedName name="Plan_de_acción">'11 FORMULAS'!#REF!</definedName>
    <definedName name="Quince_Cero" localSheetId="1">'[1]LISTAS FORMULAS'!$F$14:$F$15</definedName>
    <definedName name="Quince_Cero" localSheetId="3">'[1]LISTAS FORMULAS'!$F$14:$F$15</definedName>
    <definedName name="Quince_Cero" localSheetId="5">'[1]LISTAS FORMULAS'!$F$14:$F$15</definedName>
    <definedName name="Quince_Cero" localSheetId="6">'[1]LISTAS FORMULAS'!$F$14:$F$15</definedName>
    <definedName name="Quince_Cero" localSheetId="7">'[1]LISTAS FORMULAS'!$F$14:$F$15</definedName>
    <definedName name="Quince_Cero" localSheetId="8">'[1]LISTAS FORMULAS'!$F$14:$F$15</definedName>
    <definedName name="Rango_Calificacion_Ejecucion" localSheetId="1">'[1]LISTAS FORMULAS'!$H$3:$H$5</definedName>
    <definedName name="Rango_Calificacion_Ejecucion" localSheetId="3">'[1]LISTAS FORMULAS'!$H$3:$H$5</definedName>
    <definedName name="Rango_Calificacion_Ejecucion" localSheetId="5">'[1]LISTAS FORMULAS'!$H$3:$H$5</definedName>
    <definedName name="Rango_Calificacion_Ejecucion" localSheetId="6">'[1]LISTAS FORMULAS'!$H$3:$H$5</definedName>
    <definedName name="Rango_Calificacion_Ejecucion" localSheetId="7">'[1]LISTAS FORMULAS'!$H$3:$H$5</definedName>
    <definedName name="Rango_Calificacion_Ejecucion" localSheetId="8">'[1]LISTAS FORMULAS'!$H$3:$H$5</definedName>
    <definedName name="Reducir_mitigar_Transferir_Evitar">'8 MAPA RIESGOS'!$AJ$15:$AJ$17</definedName>
    <definedName name="Reputacional">'3 PROBABIL E IMPACTO INHERENTE'!$Y$8:$Y$12</definedName>
    <definedName name="Requiere_Plan_de_Acción">'8 MAPA RIESGOS'!$AJ$15:$AJ$17</definedName>
    <definedName name="TIPO" localSheetId="3">'[1]CONTEXTO E IDENTIFICACIÓN'!$E$29:$E$32</definedName>
    <definedName name="TIPO" localSheetId="5">'[1]CONTEXTO E IDENTIFICACIÓN'!$E$29:$E$32</definedName>
    <definedName name="TIPO" localSheetId="6">'[1]CONTEXTO E IDENTIFICACIÓN'!$E$29:$E$32</definedName>
    <definedName name="TIPO" localSheetId="7">'[1]CONTEXTO E IDENTIFICACIÓN'!$E$29:$E$32</definedName>
    <definedName name="TIPO" localSheetId="8">'[1]CONTEXTO E IDENTIFICACIÓN'!$E$29:$E$32</definedName>
    <definedName name="Tipo">'11 FORMULAS'!$A$4:$A$11</definedName>
    <definedName name="_xlnm.Print_Titles" localSheetId="1">'2 CONTEXTO E IDENTIFICACIÓN'!$5:$6</definedName>
    <definedName name="_xlnm.Print_Titles" localSheetId="2">'3 PROBABIL E IMPACTO INHERENTE'!$4:$7</definedName>
    <definedName name="_xlnm.Print_Titles" localSheetId="4">'5 VALORACIÓN DEL CONTROL'!$2:$6</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8" i="36" l="1"/>
  <c r="K11" i="15"/>
  <c r="M11" i="15" s="1"/>
  <c r="N11" i="15" s="1"/>
  <c r="L11" i="15"/>
  <c r="K12" i="15"/>
  <c r="M12" i="15" s="1"/>
  <c r="L12" i="15"/>
  <c r="K13" i="15"/>
  <c r="M13" i="15" s="1"/>
  <c r="L13" i="15"/>
  <c r="H11" i="15"/>
  <c r="I11" i="15"/>
  <c r="H12" i="15"/>
  <c r="I12" i="15"/>
  <c r="H13" i="15"/>
  <c r="I13" i="15"/>
  <c r="F11" i="15"/>
  <c r="C11" i="31" s="1"/>
  <c r="F12" i="15"/>
  <c r="F13" i="15"/>
  <c r="E11" i="15"/>
  <c r="E12" i="15"/>
  <c r="E13" i="15"/>
  <c r="D11" i="15"/>
  <c r="D12" i="15"/>
  <c r="D13" i="15"/>
  <c r="E12" i="30"/>
  <c r="H12" i="30"/>
  <c r="E10" i="30"/>
  <c r="B19" i="9" s="1"/>
  <c r="E11" i="30"/>
  <c r="B12" i="36" s="1"/>
  <c r="H14" i="15"/>
  <c r="K14" i="15"/>
  <c r="M14" i="15" s="1"/>
  <c r="D14" i="36"/>
  <c r="H15" i="15"/>
  <c r="K15" i="15"/>
  <c r="M15" i="15" s="1"/>
  <c r="D17" i="36" s="1"/>
  <c r="D14" i="15"/>
  <c r="E14" i="15" s="1"/>
  <c r="C14" i="36"/>
  <c r="D15" i="15"/>
  <c r="E15" i="15"/>
  <c r="B14" i="36"/>
  <c r="B13" i="36"/>
  <c r="A12" i="36"/>
  <c r="A13" i="36"/>
  <c r="A14" i="36"/>
  <c r="A15" i="36"/>
  <c r="A16" i="36"/>
  <c r="A17" i="36"/>
  <c r="A18" i="36"/>
  <c r="A19" i="36"/>
  <c r="A20" i="36"/>
  <c r="A21" i="36"/>
  <c r="A22" i="36"/>
  <c r="A23" i="36"/>
  <c r="A24" i="36"/>
  <c r="A25" i="36"/>
  <c r="B14" i="35"/>
  <c r="B15" i="35"/>
  <c r="E15" i="30"/>
  <c r="B16" i="35" s="1"/>
  <c r="E16" i="30"/>
  <c r="B51" i="9" s="1"/>
  <c r="E17" i="30"/>
  <c r="B18" i="35" s="1"/>
  <c r="A14" i="35"/>
  <c r="A15" i="35"/>
  <c r="A16" i="35"/>
  <c r="A17" i="35"/>
  <c r="A18" i="35"/>
  <c r="A19" i="35"/>
  <c r="A20" i="35"/>
  <c r="A21" i="35"/>
  <c r="A22" i="35"/>
  <c r="A23" i="35"/>
  <c r="A24" i="35"/>
  <c r="A25" i="35"/>
  <c r="A13" i="35"/>
  <c r="A12" i="35"/>
  <c r="A47" i="9"/>
  <c r="A43" i="9"/>
  <c r="A39" i="9"/>
  <c r="A35" i="9"/>
  <c r="A31" i="9"/>
  <c r="A27" i="9"/>
  <c r="A23" i="9"/>
  <c r="C13" i="31"/>
  <c r="B15" i="31"/>
  <c r="A14" i="31"/>
  <c r="A15" i="31"/>
  <c r="A13" i="31"/>
  <c r="A12" i="31"/>
  <c r="B14" i="31"/>
  <c r="H10" i="15"/>
  <c r="K10" i="15"/>
  <c r="M10" i="15" s="1"/>
  <c r="H9" i="15"/>
  <c r="K9" i="15"/>
  <c r="M9" i="15" s="1"/>
  <c r="N9" i="15"/>
  <c r="D9" i="31" s="1"/>
  <c r="F9" i="36" s="1"/>
  <c r="H8" i="15"/>
  <c r="K8" i="15"/>
  <c r="M8" i="15" s="1"/>
  <c r="D10" i="15"/>
  <c r="F10" i="15"/>
  <c r="D9" i="15"/>
  <c r="D8" i="15"/>
  <c r="F8" i="15" s="1"/>
  <c r="C8" i="31" s="1"/>
  <c r="E8" i="36" s="1"/>
  <c r="E10" i="15"/>
  <c r="E8" i="15"/>
  <c r="H7" i="30"/>
  <c r="I7" i="30" s="1"/>
  <c r="B4" i="33"/>
  <c r="B3" i="33"/>
  <c r="B3" i="37"/>
  <c r="B3" i="36"/>
  <c r="B3" i="35"/>
  <c r="B3" i="9"/>
  <c r="B3" i="31"/>
  <c r="B4" i="15"/>
  <c r="B3" i="15"/>
  <c r="A83" i="9"/>
  <c r="A79" i="9"/>
  <c r="A75" i="9"/>
  <c r="A71" i="9"/>
  <c r="A67" i="9"/>
  <c r="A63" i="9"/>
  <c r="A59" i="9"/>
  <c r="A55" i="9"/>
  <c r="A51" i="9"/>
  <c r="A19" i="9"/>
  <c r="A15" i="9"/>
  <c r="N86" i="9"/>
  <c r="L86" i="9"/>
  <c r="K86" i="9"/>
  <c r="I86" i="9"/>
  <c r="N85" i="9"/>
  <c r="L85" i="9"/>
  <c r="K85" i="9"/>
  <c r="I85" i="9"/>
  <c r="N84" i="9"/>
  <c r="L84" i="9"/>
  <c r="K84" i="9"/>
  <c r="I84" i="9"/>
  <c r="N83" i="9"/>
  <c r="L83" i="9"/>
  <c r="K83" i="9"/>
  <c r="I83" i="9"/>
  <c r="N82" i="9"/>
  <c r="L82" i="9"/>
  <c r="K82" i="9"/>
  <c r="I82" i="9"/>
  <c r="N81" i="9"/>
  <c r="L81" i="9"/>
  <c r="K81" i="9"/>
  <c r="I81" i="9"/>
  <c r="N80" i="9"/>
  <c r="L80" i="9"/>
  <c r="K80" i="9"/>
  <c r="I80" i="9"/>
  <c r="N79" i="9"/>
  <c r="L79" i="9"/>
  <c r="K79" i="9"/>
  <c r="I79" i="9"/>
  <c r="N78" i="9"/>
  <c r="L78" i="9"/>
  <c r="K78" i="9"/>
  <c r="I78" i="9"/>
  <c r="N77" i="9"/>
  <c r="L77" i="9"/>
  <c r="K77" i="9"/>
  <c r="I77" i="9"/>
  <c r="N76" i="9"/>
  <c r="L76" i="9"/>
  <c r="K76" i="9"/>
  <c r="I76" i="9"/>
  <c r="N75" i="9"/>
  <c r="L75" i="9"/>
  <c r="T75" i="9" s="1"/>
  <c r="T76" i="9" s="1"/>
  <c r="K75" i="9"/>
  <c r="I75" i="9"/>
  <c r="N74" i="9"/>
  <c r="L74" i="9"/>
  <c r="K74" i="9"/>
  <c r="I74" i="9"/>
  <c r="N73" i="9"/>
  <c r="L73" i="9"/>
  <c r="K73" i="9"/>
  <c r="I73" i="9"/>
  <c r="N72" i="9"/>
  <c r="L72" i="9"/>
  <c r="K72" i="9"/>
  <c r="R72" i="9" s="1"/>
  <c r="I72" i="9"/>
  <c r="N71" i="9"/>
  <c r="L71" i="9"/>
  <c r="K71" i="9"/>
  <c r="R71" i="9" s="1"/>
  <c r="I71" i="9"/>
  <c r="N70" i="9"/>
  <c r="L70" i="9"/>
  <c r="K70" i="9"/>
  <c r="R70" i="9"/>
  <c r="I70" i="9"/>
  <c r="N69" i="9"/>
  <c r="L69" i="9"/>
  <c r="K69" i="9"/>
  <c r="R69" i="9" s="1"/>
  <c r="I69" i="9"/>
  <c r="N68" i="9"/>
  <c r="L68" i="9"/>
  <c r="K68" i="9"/>
  <c r="R68" i="9"/>
  <c r="I68" i="9"/>
  <c r="N67" i="9"/>
  <c r="L67" i="9"/>
  <c r="S67" i="9" s="1"/>
  <c r="K67" i="9"/>
  <c r="R67" i="9" s="1"/>
  <c r="I67" i="9"/>
  <c r="N66" i="9"/>
  <c r="L66" i="9"/>
  <c r="K66" i="9"/>
  <c r="R66" i="9"/>
  <c r="I66" i="9"/>
  <c r="N65" i="9"/>
  <c r="L65" i="9"/>
  <c r="K65" i="9"/>
  <c r="R65" i="9" s="1"/>
  <c r="I65" i="9"/>
  <c r="N64" i="9"/>
  <c r="L64" i="9"/>
  <c r="K64" i="9"/>
  <c r="R64" i="9"/>
  <c r="I64" i="9"/>
  <c r="N63" i="9"/>
  <c r="L63" i="9"/>
  <c r="K63" i="9"/>
  <c r="R63" i="9" s="1"/>
  <c r="I63" i="9"/>
  <c r="N62" i="9"/>
  <c r="L62" i="9"/>
  <c r="K62" i="9"/>
  <c r="R62" i="9"/>
  <c r="I62" i="9"/>
  <c r="N61" i="9"/>
  <c r="L61" i="9"/>
  <c r="K61" i="9"/>
  <c r="R61" i="9" s="1"/>
  <c r="I61" i="9"/>
  <c r="N60" i="9"/>
  <c r="L60" i="9"/>
  <c r="K60" i="9"/>
  <c r="R60" i="9" s="1"/>
  <c r="I60" i="9"/>
  <c r="N59" i="9"/>
  <c r="L59" i="9"/>
  <c r="T59" i="9" s="1"/>
  <c r="K59" i="9"/>
  <c r="R59" i="9" s="1"/>
  <c r="I59" i="9"/>
  <c r="N58" i="9"/>
  <c r="L58" i="9"/>
  <c r="K58" i="9"/>
  <c r="R58" i="9" s="1"/>
  <c r="I58" i="9"/>
  <c r="N57" i="9"/>
  <c r="L57" i="9"/>
  <c r="K57" i="9"/>
  <c r="R57" i="9" s="1"/>
  <c r="I57" i="9"/>
  <c r="N56" i="9"/>
  <c r="L56" i="9"/>
  <c r="K56" i="9"/>
  <c r="R56" i="9" s="1"/>
  <c r="I56" i="9"/>
  <c r="N55" i="9"/>
  <c r="L55" i="9"/>
  <c r="K55" i="9"/>
  <c r="R55" i="9" s="1"/>
  <c r="I55" i="9"/>
  <c r="N54" i="9"/>
  <c r="L54" i="9"/>
  <c r="K54" i="9"/>
  <c r="R54" i="9" s="1"/>
  <c r="I54" i="9"/>
  <c r="N53" i="9"/>
  <c r="L53" i="9"/>
  <c r="K53" i="9"/>
  <c r="R53" i="9" s="1"/>
  <c r="I53" i="9"/>
  <c r="N52" i="9"/>
  <c r="L52" i="9"/>
  <c r="K52" i="9"/>
  <c r="R52" i="9" s="1"/>
  <c r="I52" i="9"/>
  <c r="N51" i="9"/>
  <c r="L51" i="9"/>
  <c r="K51" i="9"/>
  <c r="R51" i="9" s="1"/>
  <c r="I51" i="9"/>
  <c r="N50" i="9"/>
  <c r="L50" i="9"/>
  <c r="K50" i="9"/>
  <c r="R50" i="9" s="1"/>
  <c r="I50" i="9"/>
  <c r="N49" i="9"/>
  <c r="L49" i="9"/>
  <c r="K49" i="9"/>
  <c r="R49" i="9" s="1"/>
  <c r="I49" i="9"/>
  <c r="N48" i="9"/>
  <c r="L48" i="9"/>
  <c r="K48" i="9"/>
  <c r="R48" i="9"/>
  <c r="I48" i="9"/>
  <c r="N47" i="9"/>
  <c r="L47" i="9"/>
  <c r="K47" i="9"/>
  <c r="R47" i="9" s="1"/>
  <c r="I47" i="9"/>
  <c r="N46" i="9"/>
  <c r="L46" i="9"/>
  <c r="K46" i="9"/>
  <c r="R46" i="9"/>
  <c r="I46" i="9"/>
  <c r="N45" i="9"/>
  <c r="L45" i="9"/>
  <c r="K45" i="9"/>
  <c r="R45" i="9" s="1"/>
  <c r="I45" i="9"/>
  <c r="N44" i="9"/>
  <c r="L44" i="9"/>
  <c r="K44" i="9"/>
  <c r="R44" i="9" s="1"/>
  <c r="I44" i="9"/>
  <c r="N43" i="9"/>
  <c r="L43" i="9"/>
  <c r="K43" i="9"/>
  <c r="R43" i="9" s="1"/>
  <c r="I43" i="9"/>
  <c r="N42" i="9"/>
  <c r="L42" i="9"/>
  <c r="K42" i="9"/>
  <c r="R42" i="9"/>
  <c r="I42" i="9"/>
  <c r="N41" i="9"/>
  <c r="L41" i="9"/>
  <c r="K41" i="9"/>
  <c r="R41" i="9" s="1"/>
  <c r="I41" i="9"/>
  <c r="N40" i="9"/>
  <c r="L40" i="9"/>
  <c r="K40" i="9"/>
  <c r="R40" i="9"/>
  <c r="I40" i="9"/>
  <c r="N39" i="9"/>
  <c r="L39" i="9"/>
  <c r="T39" i="9" s="1"/>
  <c r="K39" i="9"/>
  <c r="R39" i="9" s="1"/>
  <c r="I39" i="9"/>
  <c r="N38" i="9"/>
  <c r="L38" i="9"/>
  <c r="K38" i="9"/>
  <c r="R38" i="9" s="1"/>
  <c r="I38" i="9"/>
  <c r="N37" i="9"/>
  <c r="L37" i="9"/>
  <c r="K37" i="9"/>
  <c r="R37" i="9" s="1"/>
  <c r="I37" i="9"/>
  <c r="N36" i="9"/>
  <c r="L36" i="9"/>
  <c r="K36" i="9"/>
  <c r="R36" i="9"/>
  <c r="I36" i="9"/>
  <c r="N35" i="9"/>
  <c r="L35" i="9"/>
  <c r="K35" i="9"/>
  <c r="R35" i="9" s="1"/>
  <c r="I35" i="9"/>
  <c r="N34" i="9"/>
  <c r="L34" i="9"/>
  <c r="K34" i="9"/>
  <c r="R34" i="9"/>
  <c r="I34" i="9"/>
  <c r="N33" i="9"/>
  <c r="L33" i="9"/>
  <c r="K33" i="9"/>
  <c r="R33" i="9" s="1"/>
  <c r="I33" i="9"/>
  <c r="N32" i="9"/>
  <c r="L32" i="9"/>
  <c r="K32" i="9"/>
  <c r="R32" i="9"/>
  <c r="I32" i="9"/>
  <c r="N31" i="9"/>
  <c r="L31" i="9"/>
  <c r="K31" i="9"/>
  <c r="R31" i="9" s="1"/>
  <c r="I31" i="9"/>
  <c r="N30" i="9"/>
  <c r="L30" i="9"/>
  <c r="K30" i="9"/>
  <c r="R30" i="9" s="1"/>
  <c r="I30" i="9"/>
  <c r="N29" i="9"/>
  <c r="L29" i="9"/>
  <c r="K29" i="9"/>
  <c r="R29" i="9" s="1"/>
  <c r="I29" i="9"/>
  <c r="N28" i="9"/>
  <c r="L28" i="9"/>
  <c r="K28" i="9"/>
  <c r="R28" i="9" s="1"/>
  <c r="I28" i="9"/>
  <c r="N27" i="9"/>
  <c r="L27" i="9"/>
  <c r="K27" i="9"/>
  <c r="R27" i="9" s="1"/>
  <c r="I27" i="9"/>
  <c r="N26" i="9"/>
  <c r="L26" i="9"/>
  <c r="K26" i="9"/>
  <c r="R26" i="9"/>
  <c r="I26" i="9"/>
  <c r="N25" i="9"/>
  <c r="L25" i="9"/>
  <c r="K25" i="9"/>
  <c r="R25" i="9" s="1"/>
  <c r="I25" i="9"/>
  <c r="N24" i="9"/>
  <c r="L24" i="9"/>
  <c r="K24" i="9"/>
  <c r="R24" i="9" s="1"/>
  <c r="I24" i="9"/>
  <c r="N23" i="9"/>
  <c r="L23" i="9"/>
  <c r="K23" i="9"/>
  <c r="R23" i="9"/>
  <c r="I23" i="9"/>
  <c r="N22" i="9"/>
  <c r="L22" i="9"/>
  <c r="K22" i="9"/>
  <c r="R22" i="9" s="1"/>
  <c r="I22" i="9"/>
  <c r="N21" i="9"/>
  <c r="L21" i="9"/>
  <c r="K21" i="9"/>
  <c r="R21" i="9"/>
  <c r="I21" i="9"/>
  <c r="N20" i="9"/>
  <c r="L20" i="9"/>
  <c r="K20" i="9"/>
  <c r="I20" i="9"/>
  <c r="N19" i="9"/>
  <c r="L19" i="9"/>
  <c r="K19" i="9"/>
  <c r="R19" i="9" s="1"/>
  <c r="I19" i="9"/>
  <c r="N18" i="9"/>
  <c r="L18" i="9"/>
  <c r="K18" i="9"/>
  <c r="R18" i="9"/>
  <c r="I18" i="9"/>
  <c r="N17" i="9"/>
  <c r="L17" i="9"/>
  <c r="K17" i="9"/>
  <c r="R17" i="9" s="1"/>
  <c r="I17" i="9"/>
  <c r="N16" i="9"/>
  <c r="L16" i="9"/>
  <c r="K16" i="9"/>
  <c r="R16" i="9" s="1"/>
  <c r="I16" i="9"/>
  <c r="N15" i="9"/>
  <c r="L15" i="9"/>
  <c r="K15" i="9"/>
  <c r="R15" i="9" s="1"/>
  <c r="I15" i="9"/>
  <c r="A11" i="9"/>
  <c r="N14" i="9"/>
  <c r="L14" i="9"/>
  <c r="K14" i="9"/>
  <c r="I14" i="9"/>
  <c r="N13" i="9"/>
  <c r="L13" i="9"/>
  <c r="K13" i="9"/>
  <c r="I13" i="9"/>
  <c r="N12" i="9"/>
  <c r="L12" i="9"/>
  <c r="K12" i="9"/>
  <c r="R12" i="9" s="1"/>
  <c r="I12" i="9"/>
  <c r="N11" i="9"/>
  <c r="L11" i="9"/>
  <c r="K11" i="9"/>
  <c r="R11" i="9" s="1"/>
  <c r="I11" i="9"/>
  <c r="N9" i="9"/>
  <c r="L9" i="9"/>
  <c r="K9" i="9"/>
  <c r="R9" i="9" s="1"/>
  <c r="I9" i="9"/>
  <c r="I10" i="9"/>
  <c r="I8" i="9"/>
  <c r="I7" i="9"/>
  <c r="R73" i="9"/>
  <c r="R74" i="9"/>
  <c r="R75" i="9"/>
  <c r="R76" i="9"/>
  <c r="R77" i="9"/>
  <c r="R78" i="9"/>
  <c r="R79" i="9"/>
  <c r="R80" i="9"/>
  <c r="R81" i="9"/>
  <c r="R82" i="9"/>
  <c r="R84" i="9"/>
  <c r="R85" i="9"/>
  <c r="R86" i="9"/>
  <c r="R83" i="9"/>
  <c r="R14" i="9"/>
  <c r="R13" i="9"/>
  <c r="L8" i="9"/>
  <c r="L10" i="9"/>
  <c r="L7" i="9"/>
  <c r="T7" i="9" s="1"/>
  <c r="H8" i="30"/>
  <c r="I8" i="30" s="1"/>
  <c r="H9" i="30"/>
  <c r="I9" i="30" s="1"/>
  <c r="H10" i="30"/>
  <c r="I10" i="30" s="1"/>
  <c r="H11" i="30"/>
  <c r="H13" i="30"/>
  <c r="I13" i="30" s="1"/>
  <c r="H14" i="30"/>
  <c r="I14" i="30" s="1"/>
  <c r="H15" i="30"/>
  <c r="I15" i="30" s="1"/>
  <c r="H16" i="30"/>
  <c r="I16" i="30" s="1"/>
  <c r="H17" i="30"/>
  <c r="I17" i="30" s="1"/>
  <c r="H18" i="30"/>
  <c r="I18" i="30" s="1"/>
  <c r="H19" i="30"/>
  <c r="I19" i="30" s="1"/>
  <c r="H20" i="30"/>
  <c r="I20" i="30" s="1"/>
  <c r="H21" i="30"/>
  <c r="I21" i="30" s="1"/>
  <c r="H22" i="30"/>
  <c r="I22" i="30" s="1"/>
  <c r="H23" i="30"/>
  <c r="I23" i="30" s="1"/>
  <c r="H24" i="30"/>
  <c r="I24" i="30" s="1"/>
  <c r="H16" i="15"/>
  <c r="H17" i="15"/>
  <c r="H18" i="15"/>
  <c r="H19" i="15"/>
  <c r="H20" i="15"/>
  <c r="H21" i="15"/>
  <c r="H22" i="15"/>
  <c r="H23" i="15"/>
  <c r="H24" i="15"/>
  <c r="H25" i="15"/>
  <c r="L8" i="15"/>
  <c r="L9" i="15"/>
  <c r="L10" i="15"/>
  <c r="L14" i="15"/>
  <c r="L15" i="15"/>
  <c r="K16" i="15"/>
  <c r="L16" i="15"/>
  <c r="K17" i="15"/>
  <c r="M17" i="15" s="1"/>
  <c r="L17" i="15"/>
  <c r="K18" i="15"/>
  <c r="L18" i="15"/>
  <c r="K19" i="15"/>
  <c r="L19" i="15"/>
  <c r="K20" i="15"/>
  <c r="L20" i="15"/>
  <c r="K21" i="15"/>
  <c r="L21" i="15"/>
  <c r="K22" i="15"/>
  <c r="L22" i="15"/>
  <c r="K23" i="15"/>
  <c r="L23" i="15"/>
  <c r="K24" i="15"/>
  <c r="L24" i="15"/>
  <c r="K25" i="15"/>
  <c r="M25" i="15" s="1"/>
  <c r="L25" i="15"/>
  <c r="I9" i="15"/>
  <c r="I10" i="15"/>
  <c r="I14" i="15"/>
  <c r="I15" i="15"/>
  <c r="I16" i="15"/>
  <c r="I17" i="15"/>
  <c r="I18" i="15"/>
  <c r="I19" i="15"/>
  <c r="I20" i="15"/>
  <c r="I21" i="15"/>
  <c r="I22" i="15"/>
  <c r="I23" i="15"/>
  <c r="I24" i="15"/>
  <c r="I25" i="15"/>
  <c r="I8" i="15"/>
  <c r="D16" i="15"/>
  <c r="D17" i="15"/>
  <c r="D18" i="15"/>
  <c r="E18" i="15" s="1"/>
  <c r="D19" i="15"/>
  <c r="D20" i="15"/>
  <c r="E20" i="15" s="1"/>
  <c r="D21" i="15"/>
  <c r="D22" i="15"/>
  <c r="D23" i="15"/>
  <c r="D24" i="15"/>
  <c r="D25" i="15"/>
  <c r="C55" i="9"/>
  <c r="S55" i="9" s="1"/>
  <c r="E22" i="15"/>
  <c r="E25" i="15"/>
  <c r="E21" i="15"/>
  <c r="E17" i="15"/>
  <c r="E23" i="15"/>
  <c r="C75" i="9" s="1"/>
  <c r="E19" i="15"/>
  <c r="C59" i="9"/>
  <c r="S59" i="9" s="1"/>
  <c r="E24" i="15"/>
  <c r="C63" i="9"/>
  <c r="E16" i="15"/>
  <c r="C21" i="36"/>
  <c r="M22" i="15"/>
  <c r="M21" i="15"/>
  <c r="D23" i="36" s="1"/>
  <c r="M23" i="15"/>
  <c r="M20" i="15"/>
  <c r="M19" i="15"/>
  <c r="E8" i="30"/>
  <c r="B11" i="9" s="1"/>
  <c r="E9" i="30"/>
  <c r="B43" i="9"/>
  <c r="E18" i="30"/>
  <c r="E19" i="30"/>
  <c r="E20" i="30"/>
  <c r="E21" i="30"/>
  <c r="E22" i="30"/>
  <c r="E23" i="30"/>
  <c r="E24" i="30"/>
  <c r="E7" i="30"/>
  <c r="B8" i="15" s="1"/>
  <c r="D67" i="9"/>
  <c r="C23" i="36"/>
  <c r="C67" i="9"/>
  <c r="C24" i="36"/>
  <c r="C71" i="9"/>
  <c r="S71" i="9" s="1"/>
  <c r="D25" i="36"/>
  <c r="D75" i="9"/>
  <c r="D16" i="36"/>
  <c r="D39" i="9"/>
  <c r="D21" i="36"/>
  <c r="D59" i="9"/>
  <c r="C18" i="36"/>
  <c r="C47" i="9"/>
  <c r="D19" i="36"/>
  <c r="D51" i="9"/>
  <c r="D24" i="36"/>
  <c r="D71" i="9"/>
  <c r="T71" i="9"/>
  <c r="C19" i="36"/>
  <c r="C51" i="9"/>
  <c r="D10" i="36"/>
  <c r="D9" i="36"/>
  <c r="D11" i="9"/>
  <c r="D27" i="36"/>
  <c r="D83" i="9"/>
  <c r="T83" i="9"/>
  <c r="C27" i="36"/>
  <c r="C83" i="9"/>
  <c r="C20" i="36"/>
  <c r="C25" i="36"/>
  <c r="C22" i="36"/>
  <c r="N19" i="15"/>
  <c r="D21" i="31" s="1"/>
  <c r="N25" i="15"/>
  <c r="D27" i="31" s="1"/>
  <c r="N23" i="15"/>
  <c r="D25" i="31" s="1"/>
  <c r="F25" i="36" s="1"/>
  <c r="D7" i="9"/>
  <c r="N17" i="15"/>
  <c r="D19" i="31"/>
  <c r="N14" i="15"/>
  <c r="D16" i="31"/>
  <c r="F16" i="36" s="1"/>
  <c r="N22" i="15"/>
  <c r="D24" i="31"/>
  <c r="F24" i="36" s="1"/>
  <c r="N15" i="15"/>
  <c r="D17" i="31" s="1"/>
  <c r="B17" i="36"/>
  <c r="A11" i="36"/>
  <c r="A10" i="36"/>
  <c r="A9" i="36"/>
  <c r="A8" i="36"/>
  <c r="B19" i="35"/>
  <c r="A11" i="35"/>
  <c r="A10" i="35"/>
  <c r="A9" i="35"/>
  <c r="A8" i="35"/>
  <c r="N7" i="9"/>
  <c r="N8" i="9"/>
  <c r="N10" i="9"/>
  <c r="A7" i="9"/>
  <c r="K8" i="9"/>
  <c r="K10" i="9"/>
  <c r="R10" i="9" s="1"/>
  <c r="K7" i="9"/>
  <c r="R7" i="9"/>
  <c r="F17" i="36"/>
  <c r="F19" i="36"/>
  <c r="F21" i="36"/>
  <c r="F27" i="36"/>
  <c r="C10" i="31"/>
  <c r="E10" i="36" s="1"/>
  <c r="F14" i="15"/>
  <c r="C16" i="31" s="1"/>
  <c r="F15" i="15"/>
  <c r="C17" i="31" s="1"/>
  <c r="F16" i="15"/>
  <c r="C18" i="31"/>
  <c r="F17" i="15"/>
  <c r="F18" i="15"/>
  <c r="C20" i="31" s="1"/>
  <c r="E20" i="31" s="1"/>
  <c r="G20" i="36" s="1"/>
  <c r="F19" i="15"/>
  <c r="C21" i="31" s="1"/>
  <c r="F20" i="15"/>
  <c r="C22" i="31" s="1"/>
  <c r="E22" i="36" s="1"/>
  <c r="F21" i="15"/>
  <c r="C23" i="31" s="1"/>
  <c r="F22" i="15"/>
  <c r="C24" i="31" s="1"/>
  <c r="F23" i="15"/>
  <c r="C25" i="31" s="1"/>
  <c r="F24" i="15"/>
  <c r="C26" i="31" s="1"/>
  <c r="F25" i="15"/>
  <c r="C27" i="31" s="1"/>
  <c r="C19" i="31"/>
  <c r="E19" i="36"/>
  <c r="E22" i="31"/>
  <c r="G22" i="36" s="1"/>
  <c r="E25" i="31"/>
  <c r="G25" i="36" s="1"/>
  <c r="E25" i="36"/>
  <c r="E20" i="36"/>
  <c r="E23" i="31"/>
  <c r="G23" i="36" s="1"/>
  <c r="E23" i="36"/>
  <c r="E15" i="31"/>
  <c r="G15" i="36" s="1"/>
  <c r="A9" i="31"/>
  <c r="A10" i="31"/>
  <c r="K15" i="36"/>
  <c r="F15" i="35"/>
  <c r="E19" i="31"/>
  <c r="G19" i="36" s="1"/>
  <c r="J15" i="36"/>
  <c r="L15" i="36" s="1"/>
  <c r="N15" i="36" s="1"/>
  <c r="M15" i="36" s="1"/>
  <c r="P15" i="36" s="1"/>
  <c r="E15" i="35"/>
  <c r="G15" i="35"/>
  <c r="K14" i="36"/>
  <c r="F14" i="35"/>
  <c r="J14" i="36"/>
  <c r="L14" i="36"/>
  <c r="N14" i="36" s="1"/>
  <c r="M14" i="36" s="1"/>
  <c r="P14" i="36" s="1"/>
  <c r="E14" i="35"/>
  <c r="G14" i="35" s="1"/>
  <c r="A8" i="31"/>
  <c r="A11" i="31"/>
  <c r="A16" i="31"/>
  <c r="A17" i="31"/>
  <c r="B17" i="31"/>
  <c r="A18" i="31"/>
  <c r="A19" i="31"/>
  <c r="B19" i="31"/>
  <c r="A20" i="31"/>
  <c r="A21" i="31"/>
  <c r="A22" i="31"/>
  <c r="A23" i="31"/>
  <c r="A24" i="31"/>
  <c r="A25" i="31"/>
  <c r="A26" i="31"/>
  <c r="A27" i="31"/>
  <c r="A14" i="15"/>
  <c r="A15" i="15"/>
  <c r="B15" i="15"/>
  <c r="A16" i="15"/>
  <c r="A17" i="15"/>
  <c r="B17" i="15"/>
  <c r="A18" i="15"/>
  <c r="A19" i="15"/>
  <c r="A20" i="15"/>
  <c r="A21" i="15"/>
  <c r="A22" i="15"/>
  <c r="A23" i="15"/>
  <c r="A24" i="15"/>
  <c r="A25" i="15"/>
  <c r="A13" i="15"/>
  <c r="A12" i="15"/>
  <c r="A11" i="15"/>
  <c r="A10" i="15"/>
  <c r="A9" i="15"/>
  <c r="A8" i="15"/>
  <c r="D13" i="36" l="1"/>
  <c r="N13" i="15"/>
  <c r="N12" i="15"/>
  <c r="D12" i="31" s="1"/>
  <c r="F12" i="36" s="1"/>
  <c r="D23" i="9"/>
  <c r="S63" i="9"/>
  <c r="T67" i="9"/>
  <c r="T68" i="9" s="1"/>
  <c r="T69" i="9" s="1"/>
  <c r="T70" i="9" s="1"/>
  <c r="S47" i="9"/>
  <c r="S48" i="9" s="1"/>
  <c r="S49" i="9" s="1"/>
  <c r="S50" i="9" s="1"/>
  <c r="T51" i="9"/>
  <c r="S51" i="9"/>
  <c r="S52" i="9" s="1"/>
  <c r="S53" i="9" s="1"/>
  <c r="S54" i="9" s="1"/>
  <c r="T11" i="9"/>
  <c r="T12" i="9" s="1"/>
  <c r="T13" i="9" s="1"/>
  <c r="T14" i="9" s="1"/>
  <c r="R8" i="9"/>
  <c r="T8" i="9" s="1"/>
  <c r="T9" i="9" s="1"/>
  <c r="T10" i="9" s="1"/>
  <c r="T72" i="9"/>
  <c r="T73" i="9" s="1"/>
  <c r="S72" i="9"/>
  <c r="S73" i="9" s="1"/>
  <c r="S74" i="9" s="1"/>
  <c r="S35" i="9"/>
  <c r="S36" i="9" s="1"/>
  <c r="S37" i="9" s="1"/>
  <c r="S38" i="9" s="1"/>
  <c r="U35" i="9" s="1"/>
  <c r="T35" i="9"/>
  <c r="T36" i="9" s="1"/>
  <c r="T37" i="9" s="1"/>
  <c r="T38" i="9" s="1"/>
  <c r="V35" i="9" s="1"/>
  <c r="T31" i="9"/>
  <c r="T32" i="9" s="1"/>
  <c r="T33" i="9" s="1"/>
  <c r="T34" i="9" s="1"/>
  <c r="V31" i="9" s="1"/>
  <c r="S31" i="9"/>
  <c r="S32" i="9" s="1"/>
  <c r="S33" i="9" s="1"/>
  <c r="S34" i="9" s="1"/>
  <c r="U31" i="9" s="1"/>
  <c r="S68" i="9"/>
  <c r="S69" i="9" s="1"/>
  <c r="S70" i="9" s="1"/>
  <c r="S64" i="9"/>
  <c r="S65" i="9" s="1"/>
  <c r="S66" i="9" s="1"/>
  <c r="C22" i="35" s="1"/>
  <c r="E22" i="35" s="1"/>
  <c r="G22" i="35" s="1"/>
  <c r="T52" i="9"/>
  <c r="T53" i="9" s="1"/>
  <c r="T54" i="9" s="1"/>
  <c r="C15" i="9"/>
  <c r="S15" i="9" s="1"/>
  <c r="S16" i="9" s="1"/>
  <c r="S17" i="9" s="1"/>
  <c r="S18" i="9" s="1"/>
  <c r="C10" i="36"/>
  <c r="C8" i="36"/>
  <c r="C7" i="9"/>
  <c r="S7" i="9" s="1"/>
  <c r="S8" i="9" s="1"/>
  <c r="S9" i="9" s="1"/>
  <c r="S10" i="9" s="1"/>
  <c r="E17" i="31"/>
  <c r="G17" i="36" s="1"/>
  <c r="E17" i="36"/>
  <c r="B17" i="35"/>
  <c r="B19" i="36"/>
  <c r="B15" i="9"/>
  <c r="B10" i="31"/>
  <c r="B59" i="9"/>
  <c r="B21" i="35"/>
  <c r="B21" i="31"/>
  <c r="B63" i="9"/>
  <c r="B22" i="36"/>
  <c r="B22" i="35"/>
  <c r="B22" i="31"/>
  <c r="B20" i="15"/>
  <c r="B67" i="9"/>
  <c r="B23" i="35"/>
  <c r="B23" i="31"/>
  <c r="B71" i="9"/>
  <c r="B24" i="36"/>
  <c r="B24" i="35"/>
  <c r="B24" i="31"/>
  <c r="B22" i="15"/>
  <c r="B75" i="9"/>
  <c r="B25" i="35"/>
  <c r="B25" i="31"/>
  <c r="B79" i="9"/>
  <c r="B26" i="36"/>
  <c r="B26" i="35"/>
  <c r="B26" i="31"/>
  <c r="B24" i="15"/>
  <c r="B25" i="15"/>
  <c r="B27" i="35"/>
  <c r="B27" i="31"/>
  <c r="C12" i="31"/>
  <c r="E26" i="31"/>
  <c r="G26" i="36" s="1"/>
  <c r="E26" i="36"/>
  <c r="E24" i="31"/>
  <c r="G24" i="36" s="1"/>
  <c r="E24" i="36"/>
  <c r="E18" i="31"/>
  <c r="G18" i="36" s="1"/>
  <c r="E18" i="36"/>
  <c r="E16" i="31"/>
  <c r="G16" i="36" s="1"/>
  <c r="E16" i="36"/>
  <c r="D22" i="36"/>
  <c r="N20" i="15"/>
  <c r="D22" i="31" s="1"/>
  <c r="F22" i="36" s="1"/>
  <c r="T23" i="9"/>
  <c r="T24" i="9" s="1"/>
  <c r="T25" i="9" s="1"/>
  <c r="T26" i="9" s="1"/>
  <c r="V23" i="9" s="1"/>
  <c r="T40" i="9"/>
  <c r="T41" i="9" s="1"/>
  <c r="T42" i="9" s="1"/>
  <c r="S56" i="9"/>
  <c r="S57" i="9" s="1"/>
  <c r="S58" i="9" s="1"/>
  <c r="S60" i="9"/>
  <c r="S61" i="9" s="1"/>
  <c r="S62" i="9" s="1"/>
  <c r="T60" i="9"/>
  <c r="T61" i="9" s="1"/>
  <c r="T62" i="9" s="1"/>
  <c r="T74" i="9"/>
  <c r="T77" i="9"/>
  <c r="T78" i="9" s="1"/>
  <c r="S83" i="9"/>
  <c r="S84" i="9" s="1"/>
  <c r="S85" i="9" s="1"/>
  <c r="S86" i="9" s="1"/>
  <c r="T84" i="9"/>
  <c r="T85" i="9" s="1"/>
  <c r="T86" i="9" s="1"/>
  <c r="N10" i="15"/>
  <c r="D10" i="31" s="1"/>
  <c r="D15" i="9"/>
  <c r="T15" i="9" s="1"/>
  <c r="T16" i="9" s="1"/>
  <c r="T17" i="9" s="1"/>
  <c r="T18" i="9" s="1"/>
  <c r="C12" i="36"/>
  <c r="C23" i="9"/>
  <c r="S23" i="9" s="1"/>
  <c r="S24" i="9" s="1"/>
  <c r="S25" i="9" s="1"/>
  <c r="S26" i="9" s="1"/>
  <c r="C43" i="9"/>
  <c r="S43" i="9" s="1"/>
  <c r="S44" i="9" s="1"/>
  <c r="S45" i="9" s="1"/>
  <c r="S46" i="9" s="1"/>
  <c r="C17" i="36"/>
  <c r="D12" i="36"/>
  <c r="B14" i="15"/>
  <c r="B20" i="31"/>
  <c r="E27" i="31"/>
  <c r="G27" i="36" s="1"/>
  <c r="E27" i="36"/>
  <c r="E21" i="31"/>
  <c r="G21" i="36" s="1"/>
  <c r="E21" i="36"/>
  <c r="N21" i="15"/>
  <c r="D23" i="31" s="1"/>
  <c r="F23" i="36" s="1"/>
  <c r="D63" i="9"/>
  <c r="T63" i="9" s="1"/>
  <c r="T64" i="9" s="1"/>
  <c r="T65" i="9" s="1"/>
  <c r="T66" i="9" s="1"/>
  <c r="D43" i="9"/>
  <c r="T43" i="9" s="1"/>
  <c r="T44" i="9" s="1"/>
  <c r="T45" i="9" s="1"/>
  <c r="T46" i="9" s="1"/>
  <c r="C79" i="9"/>
  <c r="S79" i="9" s="1"/>
  <c r="S80" i="9" s="1"/>
  <c r="S81" i="9" s="1"/>
  <c r="S82" i="9" s="1"/>
  <c r="C26" i="36"/>
  <c r="S75" i="9"/>
  <c r="S76" i="9" s="1"/>
  <c r="S77" i="9" s="1"/>
  <c r="S78" i="9" s="1"/>
  <c r="N8" i="15"/>
  <c r="D8" i="31" s="1"/>
  <c r="F8" i="36" s="1"/>
  <c r="D8" i="36"/>
  <c r="M24" i="15"/>
  <c r="M18" i="15"/>
  <c r="M16" i="15"/>
  <c r="F9" i="15"/>
  <c r="C9" i="31" s="1"/>
  <c r="E9" i="15"/>
  <c r="C39" i="9"/>
  <c r="S39" i="9" s="1"/>
  <c r="S40" i="9" s="1"/>
  <c r="S41" i="9" s="1"/>
  <c r="S42" i="9" s="1"/>
  <c r="C16" i="36"/>
  <c r="B13" i="15"/>
  <c r="B10" i="15"/>
  <c r="B10" i="35"/>
  <c r="B10" i="36"/>
  <c r="B21" i="36"/>
  <c r="B23" i="36"/>
  <c r="B25" i="36"/>
  <c r="B27" i="36"/>
  <c r="B83" i="9"/>
  <c r="B39" i="9"/>
  <c r="B9" i="15"/>
  <c r="B12" i="15"/>
  <c r="B23" i="15"/>
  <c r="B21" i="15"/>
  <c r="B19" i="15"/>
  <c r="B18" i="15"/>
  <c r="B16" i="31"/>
  <c r="B20" i="35"/>
  <c r="B16" i="36"/>
  <c r="B18" i="36"/>
  <c r="B20" i="36"/>
  <c r="B55" i="9"/>
  <c r="B12" i="31"/>
  <c r="B23" i="9"/>
  <c r="B12" i="35"/>
  <c r="R20" i="9"/>
  <c r="D13" i="31"/>
  <c r="F13" i="36" s="1"/>
  <c r="D27" i="9"/>
  <c r="T27" i="9" s="1"/>
  <c r="T28" i="9" s="1"/>
  <c r="T29" i="9" s="1"/>
  <c r="T30" i="9" s="1"/>
  <c r="C27" i="9"/>
  <c r="S27" i="9" s="1"/>
  <c r="S28" i="9" s="1"/>
  <c r="S29" i="9" s="1"/>
  <c r="S30" i="9" s="1"/>
  <c r="C13" i="36"/>
  <c r="E13" i="31"/>
  <c r="G13" i="36" s="1"/>
  <c r="E13" i="36"/>
  <c r="I12" i="36"/>
  <c r="K12" i="36" s="1"/>
  <c r="D11" i="36"/>
  <c r="D11" i="31"/>
  <c r="F11" i="36" s="1"/>
  <c r="D19" i="9"/>
  <c r="T19" i="9" s="1"/>
  <c r="T20" i="9" s="1"/>
  <c r="T21" i="9" s="1"/>
  <c r="T22" i="9" s="1"/>
  <c r="I11" i="36" s="1"/>
  <c r="K11" i="36" s="1"/>
  <c r="E11" i="36"/>
  <c r="B11" i="15"/>
  <c r="B11" i="31"/>
  <c r="B11" i="35"/>
  <c r="B11" i="36"/>
  <c r="B16" i="15"/>
  <c r="B18" i="31"/>
  <c r="B47" i="9"/>
  <c r="B13" i="31"/>
  <c r="B27" i="9"/>
  <c r="B13" i="35"/>
  <c r="B9" i="35"/>
  <c r="B9" i="31"/>
  <c r="B9" i="36"/>
  <c r="B8" i="35"/>
  <c r="B7" i="9"/>
  <c r="B8" i="36"/>
  <c r="B8" i="31"/>
  <c r="U51" i="9" l="1"/>
  <c r="H19" i="36"/>
  <c r="J19" i="36" s="1"/>
  <c r="L19" i="36" s="1"/>
  <c r="N19" i="36" s="1"/>
  <c r="M19" i="36" s="1"/>
  <c r="P19" i="36" s="1"/>
  <c r="C19" i="35"/>
  <c r="E19" i="35" s="1"/>
  <c r="G19" i="35" s="1"/>
  <c r="V11" i="9"/>
  <c r="I9" i="36"/>
  <c r="K9" i="36" s="1"/>
  <c r="D9" i="35"/>
  <c r="F9" i="35" s="1"/>
  <c r="D8" i="35"/>
  <c r="V7" i="9"/>
  <c r="U67" i="9"/>
  <c r="C23" i="35"/>
  <c r="E23" i="35" s="1"/>
  <c r="G23" i="35" s="1"/>
  <c r="H23" i="36"/>
  <c r="J23" i="36" s="1"/>
  <c r="L23" i="36" s="1"/>
  <c r="N23" i="36" s="1"/>
  <c r="M23" i="36" s="1"/>
  <c r="P23" i="36" s="1"/>
  <c r="V51" i="9"/>
  <c r="I19" i="36"/>
  <c r="K19" i="36" s="1"/>
  <c r="D19" i="35"/>
  <c r="F19" i="35" s="1"/>
  <c r="U7" i="9"/>
  <c r="C8" i="35"/>
  <c r="E12" i="36"/>
  <c r="E12" i="31"/>
  <c r="G12" i="36" s="1"/>
  <c r="H22" i="36"/>
  <c r="J22" i="36" s="1"/>
  <c r="L22" i="36" s="1"/>
  <c r="N22" i="36" s="1"/>
  <c r="M22" i="36" s="1"/>
  <c r="P22" i="36" s="1"/>
  <c r="U63" i="9"/>
  <c r="C12" i="35"/>
  <c r="E12" i="35" s="1"/>
  <c r="G12" i="35" s="1"/>
  <c r="U23" i="9"/>
  <c r="H12" i="36"/>
  <c r="J12" i="36" s="1"/>
  <c r="L12" i="36" s="1"/>
  <c r="N12" i="36" s="1"/>
  <c r="M12" i="36" s="1"/>
  <c r="P12" i="36" s="1"/>
  <c r="U39" i="9"/>
  <c r="H16" i="36"/>
  <c r="J16" i="36" s="1"/>
  <c r="L16" i="36" s="1"/>
  <c r="N16" i="36" s="1"/>
  <c r="M16" i="36" s="1"/>
  <c r="P16" i="36" s="1"/>
  <c r="C16" i="35"/>
  <c r="E16" i="35" s="1"/>
  <c r="G16" i="35" s="1"/>
  <c r="V43" i="9"/>
  <c r="I17" i="36"/>
  <c r="K17" i="36" s="1"/>
  <c r="D17" i="35"/>
  <c r="F17" i="35" s="1"/>
  <c r="D27" i="35"/>
  <c r="F27" i="35" s="1"/>
  <c r="I27" i="36"/>
  <c r="K27" i="36" s="1"/>
  <c r="V83" i="9"/>
  <c r="V15" i="9"/>
  <c r="D10" i="35"/>
  <c r="F10" i="35" s="1"/>
  <c r="I10" i="36"/>
  <c r="K10" i="36" s="1"/>
  <c r="H25" i="36"/>
  <c r="J25" i="36" s="1"/>
  <c r="L25" i="36" s="1"/>
  <c r="N25" i="36" s="1"/>
  <c r="M25" i="36" s="1"/>
  <c r="P25" i="36" s="1"/>
  <c r="C25" i="35"/>
  <c r="E25" i="35" s="1"/>
  <c r="G25" i="35" s="1"/>
  <c r="U75" i="9"/>
  <c r="U79" i="9"/>
  <c r="H26" i="36"/>
  <c r="J26" i="36" s="1"/>
  <c r="L26" i="36" s="1"/>
  <c r="N26" i="36" s="1"/>
  <c r="M26" i="36" s="1"/>
  <c r="P26" i="36" s="1"/>
  <c r="C26" i="35"/>
  <c r="E26" i="35" s="1"/>
  <c r="G26" i="35" s="1"/>
  <c r="U83" i="9"/>
  <c r="C27" i="35"/>
  <c r="E27" i="35" s="1"/>
  <c r="G27" i="35" s="1"/>
  <c r="H27" i="36"/>
  <c r="J27" i="36" s="1"/>
  <c r="L27" i="36" s="1"/>
  <c r="N27" i="36" s="1"/>
  <c r="M27" i="36" s="1"/>
  <c r="P27" i="36" s="1"/>
  <c r="E9" i="31"/>
  <c r="G9" i="36" s="1"/>
  <c r="E9" i="36"/>
  <c r="D55" i="9"/>
  <c r="T55" i="9" s="1"/>
  <c r="T56" i="9" s="1"/>
  <c r="T57" i="9" s="1"/>
  <c r="T58" i="9" s="1"/>
  <c r="N18" i="15"/>
  <c r="D20" i="31" s="1"/>
  <c r="F20" i="36" s="1"/>
  <c r="D20" i="36"/>
  <c r="V67" i="9"/>
  <c r="I23" i="36"/>
  <c r="K23" i="36" s="1"/>
  <c r="D23" i="35"/>
  <c r="F23" i="35" s="1"/>
  <c r="V75" i="9"/>
  <c r="I25" i="36"/>
  <c r="K25" i="36" s="1"/>
  <c r="D25" i="35"/>
  <c r="F25" i="35" s="1"/>
  <c r="U47" i="9"/>
  <c r="H18" i="36"/>
  <c r="J18" i="36" s="1"/>
  <c r="L18" i="36" s="1"/>
  <c r="N18" i="36" s="1"/>
  <c r="M18" i="36" s="1"/>
  <c r="P18" i="36" s="1"/>
  <c r="C18" i="35"/>
  <c r="E18" i="35" s="1"/>
  <c r="G18" i="35" s="1"/>
  <c r="U43" i="9"/>
  <c r="H17" i="36"/>
  <c r="J17" i="36" s="1"/>
  <c r="L17" i="36" s="1"/>
  <c r="N17" i="36" s="1"/>
  <c r="M17" i="36" s="1"/>
  <c r="P17" i="36" s="1"/>
  <c r="C17" i="35"/>
  <c r="E17" i="35" s="1"/>
  <c r="G17" i="35" s="1"/>
  <c r="E10" i="31"/>
  <c r="G10" i="36" s="1"/>
  <c r="F10" i="36"/>
  <c r="V71" i="9"/>
  <c r="I24" i="36"/>
  <c r="K24" i="36" s="1"/>
  <c r="D24" i="35"/>
  <c r="F24" i="35" s="1"/>
  <c r="V59" i="9"/>
  <c r="I21" i="36"/>
  <c r="K21" i="36" s="1"/>
  <c r="D21" i="35"/>
  <c r="F21" i="35" s="1"/>
  <c r="I16" i="36"/>
  <c r="K16" i="36" s="1"/>
  <c r="V39" i="9"/>
  <c r="D16" i="35"/>
  <c r="F16" i="35" s="1"/>
  <c r="U15" i="9"/>
  <c r="H10" i="36"/>
  <c r="J10" i="36" s="1"/>
  <c r="C10" i="35"/>
  <c r="E10" i="35" s="1"/>
  <c r="D12" i="35"/>
  <c r="F12" i="35" s="1"/>
  <c r="C11" i="9"/>
  <c r="S11" i="9" s="1"/>
  <c r="S12" i="9" s="1"/>
  <c r="S13" i="9" s="1"/>
  <c r="S14" i="9" s="1"/>
  <c r="C9" i="36"/>
  <c r="D47" i="9"/>
  <c r="T47" i="9" s="1"/>
  <c r="T48" i="9" s="1"/>
  <c r="T49" i="9" s="1"/>
  <c r="T50" i="9" s="1"/>
  <c r="N16" i="15"/>
  <c r="D18" i="31" s="1"/>
  <c r="D18" i="36"/>
  <c r="D79" i="9"/>
  <c r="T79" i="9" s="1"/>
  <c r="T80" i="9" s="1"/>
  <c r="T81" i="9" s="1"/>
  <c r="T82" i="9" s="1"/>
  <c r="N24" i="15"/>
  <c r="D26" i="31" s="1"/>
  <c r="F26" i="36" s="1"/>
  <c r="D26" i="36"/>
  <c r="U71" i="9"/>
  <c r="H24" i="36"/>
  <c r="J24" i="36" s="1"/>
  <c r="L24" i="36" s="1"/>
  <c r="N24" i="36" s="1"/>
  <c r="M24" i="36" s="1"/>
  <c r="P24" i="36" s="1"/>
  <c r="C24" i="35"/>
  <c r="E24" i="35" s="1"/>
  <c r="G24" i="35" s="1"/>
  <c r="V63" i="9"/>
  <c r="I22" i="36"/>
  <c r="K22" i="36" s="1"/>
  <c r="D22" i="35"/>
  <c r="F22" i="35" s="1"/>
  <c r="U59" i="9"/>
  <c r="H21" i="36"/>
  <c r="J21" i="36" s="1"/>
  <c r="L21" i="36" s="1"/>
  <c r="N21" i="36" s="1"/>
  <c r="M21" i="36" s="1"/>
  <c r="P21" i="36" s="1"/>
  <c r="C21" i="35"/>
  <c r="E21" i="35" s="1"/>
  <c r="G21" i="35" s="1"/>
  <c r="U55" i="9"/>
  <c r="H20" i="36"/>
  <c r="J20" i="36" s="1"/>
  <c r="L20" i="36" s="1"/>
  <c r="N20" i="36" s="1"/>
  <c r="M20" i="36" s="1"/>
  <c r="P20" i="36" s="1"/>
  <c r="C20" i="35"/>
  <c r="E20" i="35" s="1"/>
  <c r="G20" i="35" s="1"/>
  <c r="E8" i="31"/>
  <c r="G8" i="36" s="1"/>
  <c r="D11" i="35"/>
  <c r="F11" i="35" s="1"/>
  <c r="V19" i="9"/>
  <c r="J12" i="31"/>
  <c r="D12" i="37" s="1"/>
  <c r="J10" i="31"/>
  <c r="D10" i="37" s="1"/>
  <c r="L8" i="31"/>
  <c r="F8" i="37" s="1"/>
  <c r="I13" i="36"/>
  <c r="K13" i="36" s="1"/>
  <c r="D13" i="35"/>
  <c r="F13" i="35" s="1"/>
  <c r="V27" i="9"/>
  <c r="U27" i="9"/>
  <c r="H13" i="36"/>
  <c r="J13" i="36" s="1"/>
  <c r="L13" i="36" s="1"/>
  <c r="N13" i="36" s="1"/>
  <c r="M13" i="36" s="1"/>
  <c r="C13" i="35"/>
  <c r="E13" i="35" s="1"/>
  <c r="G13" i="35" s="1"/>
  <c r="I11" i="31"/>
  <c r="C11" i="37" s="1"/>
  <c r="E11" i="31"/>
  <c r="G11" i="36" s="1"/>
  <c r="K11" i="31"/>
  <c r="E11" i="37" s="1"/>
  <c r="K8" i="31"/>
  <c r="E8" i="37" s="1"/>
  <c r="L12" i="31"/>
  <c r="F12" i="37" s="1"/>
  <c r="M9" i="31"/>
  <c r="G9" i="37" s="1"/>
  <c r="L9" i="31"/>
  <c r="F9" i="37" s="1"/>
  <c r="C11" i="36"/>
  <c r="C19" i="9"/>
  <c r="S19" i="9" s="1"/>
  <c r="S20" i="9" s="1"/>
  <c r="S21" i="9" s="1"/>
  <c r="S22" i="9" s="1"/>
  <c r="B13" i="33"/>
  <c r="I8" i="36" l="1"/>
  <c r="F8" i="35"/>
  <c r="K8" i="36" s="1"/>
  <c r="E8" i="35"/>
  <c r="H8" i="36"/>
  <c r="B16" i="33"/>
  <c r="G10" i="35"/>
  <c r="V47" i="9"/>
  <c r="I18" i="36"/>
  <c r="K18" i="36" s="1"/>
  <c r="D18" i="35"/>
  <c r="F18" i="35" s="1"/>
  <c r="U11" i="9"/>
  <c r="H9" i="36"/>
  <c r="J9" i="36" s="1"/>
  <c r="L9" i="36" s="1"/>
  <c r="N9" i="36" s="1"/>
  <c r="M9" i="36" s="1"/>
  <c r="P9" i="36" s="1"/>
  <c r="C9" i="35"/>
  <c r="E9" i="35" s="1"/>
  <c r="G9" i="35" s="1"/>
  <c r="L11" i="31"/>
  <c r="F11" i="37" s="1"/>
  <c r="J11" i="31"/>
  <c r="D11" i="37" s="1"/>
  <c r="I20" i="36"/>
  <c r="K20" i="36" s="1"/>
  <c r="V55" i="9"/>
  <c r="D20" i="35"/>
  <c r="F20" i="35" s="1"/>
  <c r="K12" i="31"/>
  <c r="E12" i="37" s="1"/>
  <c r="J8" i="31"/>
  <c r="D8" i="37" s="1"/>
  <c r="J9" i="31"/>
  <c r="D9" i="37" s="1"/>
  <c r="I12" i="31"/>
  <c r="C12" i="37" s="1"/>
  <c r="M8" i="31"/>
  <c r="G8" i="37" s="1"/>
  <c r="B14" i="33"/>
  <c r="K10" i="31"/>
  <c r="E10" i="37" s="1"/>
  <c r="L10" i="31"/>
  <c r="F10" i="37" s="1"/>
  <c r="I9" i="31"/>
  <c r="C9" i="37" s="1"/>
  <c r="I8" i="31"/>
  <c r="C8" i="37" s="1"/>
  <c r="V79" i="9"/>
  <c r="I26" i="36"/>
  <c r="K26" i="36" s="1"/>
  <c r="D26" i="35"/>
  <c r="F26" i="35" s="1"/>
  <c r="F18" i="36"/>
  <c r="M11" i="31"/>
  <c r="G11" i="37" s="1"/>
  <c r="I10" i="31"/>
  <c r="C10" i="37" s="1"/>
  <c r="M12" i="31"/>
  <c r="G12" i="37" s="1"/>
  <c r="K9" i="31"/>
  <c r="E9" i="37" s="1"/>
  <c r="M10" i="31"/>
  <c r="G10" i="37" s="1"/>
  <c r="L10" i="36"/>
  <c r="N10" i="36" s="1"/>
  <c r="M10" i="36" s="1"/>
  <c r="P10" i="36" s="1"/>
  <c r="B15" i="33"/>
  <c r="U19" i="9"/>
  <c r="C11" i="35"/>
  <c r="E11" i="35" s="1"/>
  <c r="H11" i="36"/>
  <c r="J11" i="36" s="1"/>
  <c r="L11" i="36" s="1"/>
  <c r="B17" i="33" l="1"/>
  <c r="C15" i="33" s="1"/>
  <c r="G8" i="35"/>
  <c r="L8" i="36" s="1"/>
  <c r="N8" i="36" s="1"/>
  <c r="P8" i="36" s="1"/>
  <c r="J8" i="36"/>
  <c r="D16" i="33"/>
  <c r="D15" i="33"/>
  <c r="D13" i="33"/>
  <c r="N11" i="36"/>
  <c r="M11" i="36" s="1"/>
  <c r="P11" i="36" s="1"/>
  <c r="D14" i="33"/>
  <c r="G11" i="35"/>
  <c r="K9" i="35"/>
  <c r="K9" i="37" s="1"/>
  <c r="M11" i="35"/>
  <c r="M11" i="37" s="1"/>
  <c r="N11" i="35"/>
  <c r="N11" i="37" s="1"/>
  <c r="O8" i="35"/>
  <c r="O8" i="37" s="1"/>
  <c r="M8" i="35"/>
  <c r="M8" i="37" s="1"/>
  <c r="N9" i="35"/>
  <c r="N9" i="37" s="1"/>
  <c r="K12" i="35"/>
  <c r="K12" i="37" s="1"/>
  <c r="L8" i="35"/>
  <c r="L8" i="37" s="1"/>
  <c r="O10" i="35"/>
  <c r="O10" i="37" s="1"/>
  <c r="L9" i="35"/>
  <c r="L9" i="37" s="1"/>
  <c r="O9" i="35"/>
  <c r="O9" i="37" s="1"/>
  <c r="N12" i="35"/>
  <c r="N12" i="37" s="1"/>
  <c r="K8" i="35"/>
  <c r="K8" i="37" s="1"/>
  <c r="N8" i="35"/>
  <c r="N8" i="37" s="1"/>
  <c r="L11" i="35"/>
  <c r="L11" i="37" s="1"/>
  <c r="N10" i="35"/>
  <c r="N10" i="37" s="1"/>
  <c r="M9" i="35"/>
  <c r="M9" i="37" s="1"/>
  <c r="O12" i="35"/>
  <c r="O12" i="37" s="1"/>
  <c r="K10" i="35"/>
  <c r="K10" i="37" s="1"/>
  <c r="O11" i="35"/>
  <c r="O11" i="37" s="1"/>
  <c r="L12" i="35"/>
  <c r="L12" i="37" s="1"/>
  <c r="K11" i="35"/>
  <c r="K11" i="37" s="1"/>
  <c r="L10" i="35"/>
  <c r="L10" i="37" s="1"/>
  <c r="M12" i="35"/>
  <c r="M12" i="37" s="1"/>
  <c r="M10" i="35"/>
  <c r="M10" i="37" s="1"/>
  <c r="C16" i="33" l="1"/>
  <c r="B20" i="33"/>
  <c r="C13" i="33"/>
  <c r="C17" i="33"/>
  <c r="C14" i="33"/>
  <c r="D17" i="33"/>
  <c r="E16" i="33" s="1"/>
  <c r="E17" i="33" l="1"/>
  <c r="E13" i="33"/>
  <c r="D20" i="33"/>
  <c r="E15" i="33"/>
  <c r="E14" i="33"/>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<sst xmlns="http://schemas.openxmlformats.org/spreadsheetml/2006/main" count="820" uniqueCount="317">
  <si>
    <t>No. DEL RIESGO</t>
  </si>
  <si>
    <t>RIESGO</t>
  </si>
  <si>
    <t>PROBABILIDAD</t>
  </si>
  <si>
    <t>Frecuencia</t>
  </si>
  <si>
    <t>IMPACTO</t>
  </si>
  <si>
    <t>Moderado</t>
  </si>
  <si>
    <t>Mayor</t>
  </si>
  <si>
    <t>Menor</t>
  </si>
  <si>
    <t>TIPO</t>
  </si>
  <si>
    <t>Probabilidad Residual</t>
  </si>
  <si>
    <t>Impacto Residual</t>
  </si>
  <si>
    <t>R1</t>
  </si>
  <si>
    <t>R2</t>
  </si>
  <si>
    <t>R3</t>
  </si>
  <si>
    <t>R4</t>
  </si>
  <si>
    <t>R6</t>
  </si>
  <si>
    <t>R8</t>
  </si>
  <si>
    <t>R9</t>
  </si>
  <si>
    <t>MAPA DE CALOR RIESGO INHERENTE</t>
  </si>
  <si>
    <t>MAPA DE CALOR RIESGO RESIDUAL</t>
  </si>
  <si>
    <t>2. Si en la sumatoria de los riesgos Extermos y altos representan mas o igual al 30% de los Riesgos Calificados, y menos del 20% de los Riesgos Extremos la calificación del Proceso será ALTO.</t>
  </si>
  <si>
    <t>3. Si en la sumatoria de los riesgos Extremos, altos y moderados representan mas o igual al  40% de los Riesgos Calificados, y menos del 30% de los Riesgos Extremos y Altos, y Menos del 20% de los Riesgos Extremos, la calificación del Proceso será MODERADO.</t>
  </si>
  <si>
    <t>Sumatoria de riesgos Extremos</t>
  </si>
  <si>
    <t>Sumatoria de riesgos altos</t>
  </si>
  <si>
    <t>Sumatoria de riesgos moderados</t>
  </si>
  <si>
    <t>Sumatoria de Riesgos bajos</t>
  </si>
  <si>
    <t>Total</t>
  </si>
  <si>
    <t>RIESGO INHERENTE DEL PROCESO</t>
  </si>
  <si>
    <t>RIESGO RESIDUAL DEL PROCESO</t>
  </si>
  <si>
    <t>R10</t>
  </si>
  <si>
    <t>R11</t>
  </si>
  <si>
    <t>R12</t>
  </si>
  <si>
    <t>R13</t>
  </si>
  <si>
    <t>R16</t>
  </si>
  <si>
    <t>R17</t>
  </si>
  <si>
    <t>R18</t>
  </si>
  <si>
    <t>R19</t>
  </si>
  <si>
    <t>R20</t>
  </si>
  <si>
    <t xml:space="preserve"> </t>
  </si>
  <si>
    <t>VALORACIÓN DEL CONTROL</t>
  </si>
  <si>
    <t>RIESGO INHERENTE Y RESIDUAL DEL PROCESO</t>
  </si>
  <si>
    <r>
      <rPr>
        <b/>
        <sz val="11"/>
        <color theme="1"/>
        <rFont val="Calibri"/>
        <family val="2"/>
        <scheme val="minor"/>
      </rPr>
      <t>Explicaciones Para realizar la ponderación de Riesgos.</t>
    </r>
    <r>
      <rPr>
        <sz val="11"/>
        <color theme="1"/>
        <rFont val="Calibri"/>
        <family val="2"/>
        <scheme val="minor"/>
      </rPr>
      <t xml:space="preserve">
1. Si en la sumatoria de los riesgos los Extremos representan mas o igual al 20% de los Riesgos, la calificación del Proceso será EXTREMO.</t>
    </r>
  </si>
  <si>
    <t>Infraestructura</t>
  </si>
  <si>
    <t>DESCRIPCIÓN DEL RIESGO</t>
  </si>
  <si>
    <t>FACTOR DEL RIESGO</t>
  </si>
  <si>
    <t>Nivel</t>
  </si>
  <si>
    <t>Frecuencia de la Actividad</t>
  </si>
  <si>
    <t>Probabilidad</t>
  </si>
  <si>
    <t>Muy Baja</t>
  </si>
  <si>
    <t>La actividad que conlleva el riesgo se ejecuta como máximos 2 veces por año</t>
  </si>
  <si>
    <t>Baja</t>
  </si>
  <si>
    <t>La actividad que conlleva el riesgo se ejecuta de 3 a 24 veces por año</t>
  </si>
  <si>
    <t>Media</t>
  </si>
  <si>
    <t>La actividad que conlleva el riesgo se ejecuta de 24 a 500 veces por año</t>
  </si>
  <si>
    <t>Alta</t>
  </si>
  <si>
    <t>Muy Alta</t>
  </si>
  <si>
    <t>% Impacto</t>
  </si>
  <si>
    <t>Reputacional</t>
  </si>
  <si>
    <t>Leve</t>
  </si>
  <si>
    <t>El riesgo afecta la imagen de algún área de la organización.</t>
  </si>
  <si>
    <t>Entre 10 y 50 SMLMV</t>
  </si>
  <si>
    <t>El riesgo afecta la imagen de la entidad internamente, de conocimiento general nivel interno, de junta directiva y accionistas y/o de proveedores.</t>
  </si>
  <si>
    <t>Entre 50 y 100 SMLMV</t>
  </si>
  <si>
    <t>El riesgo afecta la imagen de la entidad con algunos usuarios de relevancia frente al logro de los objetivos.</t>
  </si>
  <si>
    <t>Entre 100 y 500 SMLMV</t>
  </si>
  <si>
    <t>El riesgo afecta la imagen de la entidad con efecto publicitario sostenido a nivel de sector administrativo, nivel departamental o municipal.</t>
  </si>
  <si>
    <t>Catastrófico</t>
  </si>
  <si>
    <t>IMPACTO INHERENTE</t>
  </si>
  <si>
    <t>Talento_Humano</t>
  </si>
  <si>
    <t>¿QUÉ? 
IMPACTO</t>
  </si>
  <si>
    <t>La actividad que conlleva el riesgo se ejecuta mínimo 500 veces al año y máximo 5.000 veces por año</t>
  </si>
  <si>
    <t>Afectación_Económica</t>
  </si>
  <si>
    <t>PROBABILIDAD INHERENTE</t>
  </si>
  <si>
    <t>Menor a 10 SMLMV</t>
  </si>
  <si>
    <t>Extremo</t>
  </si>
  <si>
    <t>Alto</t>
  </si>
  <si>
    <t>Bajo</t>
  </si>
  <si>
    <t>Impacto</t>
  </si>
  <si>
    <t>NIVELES DE RIESGO</t>
  </si>
  <si>
    <t>CALIFICACIÓN RIESGO INHERENTE</t>
  </si>
  <si>
    <t>Tipo de control</t>
  </si>
  <si>
    <t>Peso del Control</t>
  </si>
  <si>
    <t>Implementación</t>
  </si>
  <si>
    <t>Peso de la implementación</t>
  </si>
  <si>
    <t>Automático</t>
  </si>
  <si>
    <t>Manual</t>
  </si>
  <si>
    <t>Atributos Informativos</t>
  </si>
  <si>
    <t>Documentación</t>
  </si>
  <si>
    <t>Documentado</t>
  </si>
  <si>
    <t>Sin Documentar</t>
  </si>
  <si>
    <t>Continua</t>
  </si>
  <si>
    <t>Aleatoria</t>
  </si>
  <si>
    <t>Evidencia</t>
  </si>
  <si>
    <t>Con Registro</t>
  </si>
  <si>
    <t>Sin Registro</t>
  </si>
  <si>
    <t>Eficiencia</t>
  </si>
  <si>
    <t>Preventivo</t>
  </si>
  <si>
    <t>Detectivo</t>
  </si>
  <si>
    <t>Correctivo</t>
  </si>
  <si>
    <t>Informativos</t>
  </si>
  <si>
    <t>Atributos del control</t>
  </si>
  <si>
    <t>No. Control</t>
  </si>
  <si>
    <t>Valor Total del Control</t>
  </si>
  <si>
    <t>Afectación o Desplazamiento en la Matriz</t>
  </si>
  <si>
    <t>% Probabilidad Riesgo Inherente</t>
  </si>
  <si>
    <t>% Impacto Riesgo Inherente</t>
  </si>
  <si>
    <t>Probabilidad residual</t>
  </si>
  <si>
    <t>CALIFICACIÓN RIESGO RESIDUAL</t>
  </si>
  <si>
    <r>
      <t xml:space="preserve">4. Si en la sumatoria de los riesgos Extremos, altos,  moderados y bajos representan mas o igual al  50% de los Riesgos Calificados, y menos del 40% de los riesgos Extremos, altos y moderados, y menos del 30% de los riesgos calificados en Extremos y Altos, y menos del 20% de los riesgos Extremos, la calificación del proceso sera BAJO.
</t>
    </r>
    <r>
      <rPr>
        <b/>
        <sz val="11"/>
        <color theme="1"/>
        <rFont val="Calibri"/>
        <family val="2"/>
        <scheme val="minor"/>
      </rPr>
      <t xml:space="preserve">Nota: </t>
    </r>
    <r>
      <rPr>
        <sz val="11"/>
        <color theme="1"/>
        <rFont val="Calibri"/>
        <family val="2"/>
        <scheme val="minor"/>
      </rPr>
      <t>Adapatado de Instituto de Auditores Internos</t>
    </r>
    <r>
      <rPr>
        <b/>
        <sz val="11"/>
        <color theme="1"/>
        <rFont val="Calibri"/>
        <family val="2"/>
        <scheme val="minor"/>
      </rPr>
      <t xml:space="preserve"> COSO ERM </t>
    </r>
    <r>
      <rPr>
        <sz val="11"/>
        <color theme="1"/>
        <rFont val="Calibri"/>
        <family val="2"/>
        <scheme val="minor"/>
      </rPr>
      <t>Agosto 2014</t>
    </r>
  </si>
  <si>
    <t>% Probabilidad Residual</t>
  </si>
  <si>
    <t>% Impacto Residual</t>
  </si>
  <si>
    <t>% Probabilidad Inherente</t>
  </si>
  <si>
    <t>% Impacto Inherente</t>
  </si>
  <si>
    <t>SEVERIDAD (NIVEL DE RIESGO)</t>
  </si>
  <si>
    <t>Tratamiento</t>
  </si>
  <si>
    <t>Reducir</t>
  </si>
  <si>
    <t>Mitigar</t>
  </si>
  <si>
    <t>Transferir</t>
  </si>
  <si>
    <t>Aceptar</t>
  </si>
  <si>
    <t>Evitar</t>
  </si>
  <si>
    <t>Plan de Acción</t>
  </si>
  <si>
    <t>Estado</t>
  </si>
  <si>
    <t>NO REQUIERE CLAVE PARA DESBLOQUEAR LAS HOJAS</t>
  </si>
  <si>
    <t>Procesos</t>
  </si>
  <si>
    <t>Tecnologías</t>
  </si>
  <si>
    <r>
      <t>¿PORQUÉ?
CAUSA RAÍZ
(</t>
    </r>
    <r>
      <rPr>
        <sz val="11"/>
        <rFont val="Arial"/>
        <family val="2"/>
      </rPr>
      <t xml:space="preserve">Iniciar con 
</t>
    </r>
    <r>
      <rPr>
        <b/>
        <sz val="11"/>
        <rFont val="Arial"/>
        <family val="2"/>
      </rPr>
      <t>debido a)</t>
    </r>
  </si>
  <si>
    <r>
      <t>¿CÓMO?
CAUSA INMEDIATA 
(</t>
    </r>
    <r>
      <rPr>
        <sz val="11"/>
        <rFont val="Arial"/>
        <family val="2"/>
      </rPr>
      <t xml:space="preserve">Iniciar con la palabra 
</t>
    </r>
    <r>
      <rPr>
        <b/>
        <sz val="11"/>
        <rFont val="Arial"/>
        <family val="2"/>
      </rPr>
      <t>por)</t>
    </r>
  </si>
  <si>
    <t>Posibilidad de pérdida Económica</t>
  </si>
  <si>
    <t>Posibilidad de pérdida Reputacional</t>
  </si>
  <si>
    <t>Posibilidad de pérdida Económica y Reputacional</t>
  </si>
  <si>
    <t>Evento_Externo</t>
  </si>
  <si>
    <t>N/A</t>
  </si>
  <si>
    <t>Sin Iniciar</t>
  </si>
  <si>
    <t>Cerrado</t>
  </si>
  <si>
    <t>En proceso</t>
  </si>
  <si>
    <t>Seguimiento 2 (Fecha y avance)</t>
  </si>
  <si>
    <t>Seguimientos por parte del Líder del Proceso</t>
  </si>
  <si>
    <t>Seguimiento 3 ... (Fecha y avance)</t>
  </si>
  <si>
    <t>Fecha de Inicio</t>
  </si>
  <si>
    <t>Fecha de Finalización</t>
  </si>
  <si>
    <t>Verificación por parte de segunda línea de defensa o quien haga sus veces 
(Fecha y Descripción)</t>
  </si>
  <si>
    <t>Verificación por parte de la Oficina de Control Interno o quien haga sus veces 
(Fecha y Descripción)</t>
  </si>
  <si>
    <t>¿QUÉ? IMPACTO</t>
  </si>
  <si>
    <t>PROCESO:</t>
  </si>
  <si>
    <t>A_Ejecución_y_Administración_de_procesos</t>
  </si>
  <si>
    <t>B_Fraude_Externo</t>
  </si>
  <si>
    <t>C_Fraude_Interno</t>
  </si>
  <si>
    <t>D_Fallas_Tecnológicas</t>
  </si>
  <si>
    <t>E_Relaciones_Laborales</t>
  </si>
  <si>
    <t>F_Usuarios_Productos_y_Prácticas_Organizacionales</t>
  </si>
  <si>
    <t>G_Daños_Activos_Físicos</t>
  </si>
  <si>
    <t>RESULTADO FUENTE GENERADORA DEL EVENTO</t>
  </si>
  <si>
    <t>SELECCIONE FUENTE GENERADORA DEL EVENTO PARA TIPO E,F,G</t>
  </si>
  <si>
    <t>VALIDACIÓN FUENTE GENERADORA DEL EVENTO PARA TIPO A,B,C,D</t>
  </si>
  <si>
    <t>Máximo</t>
  </si>
  <si>
    <t>Mínimo</t>
  </si>
  <si>
    <t>Afectación Económica</t>
  </si>
  <si>
    <t>Nivel de Impacto</t>
  </si>
  <si>
    <t>Porcentaje de Impacto</t>
  </si>
  <si>
    <t>Descripción del Control</t>
  </si>
  <si>
    <t>Acción
(Inicia con un verbo)</t>
  </si>
  <si>
    <t>Complemento (Periodicidad - Observaciones o Desviaciones)</t>
  </si>
  <si>
    <t>¿Requiere Plan de Acción?</t>
  </si>
  <si>
    <t>Requiere Plan de Acción</t>
  </si>
  <si>
    <t>No requiere Plan de Acción</t>
  </si>
  <si>
    <t>Responsable 
(Cargo)</t>
  </si>
  <si>
    <t>Descripción de la Acción, basado en el análisis de causas</t>
  </si>
  <si>
    <t>Matriz Mapa de Riesgos</t>
  </si>
  <si>
    <t>Orientaciones Generales</t>
  </si>
  <si>
    <t>Columna</t>
  </si>
  <si>
    <t>Descripción - Lineamientos para el diligenciamiento</t>
  </si>
  <si>
    <t>Proceso</t>
  </si>
  <si>
    <t>Diligencie el nombre del proceso al cual se le identificarán y valorarán los riesgos.</t>
  </si>
  <si>
    <t>Diligencie el objetivo del proceso.</t>
  </si>
  <si>
    <t xml:space="preserve">Permite definir unl consecutivo de riesgos.
Una entidad puede ir en el riesgo 150, pero tener 70 riesgos, lo que permite llevar una traza de los riesgos. Esta información la debe administrar la oficina asesora de planeación o gerencia de riesgos.  Cuando un el riesgo salga del mapa no existirá otro riesgo con el mismo número. </t>
  </si>
  <si>
    <r>
      <t xml:space="preserve">Recuerde que el control se define como la medida que permite reducir o mitigar un riesgo. Defina el control (es) que atacan la causa raíz del riesgo, considere la estructura explicada en la guía: </t>
    </r>
    <r>
      <rPr>
        <b/>
        <sz val="9"/>
        <color theme="9" tint="-0.249977111117893"/>
        <rFont val="Arial Narrow"/>
        <family val="2"/>
      </rPr>
      <t>Responsable de ejecutar el control + Acción + Complemento</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</si>
  <si>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</si>
  <si>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r>
      <t xml:space="preserve">Con la expedición del Decreto 1499 de 2017 “Por medio del cual se modifica el Decreto 1083 de 2015, Decreto Único Reglamentario del Sector Función Pública, en lo relacionado con el Sistema de Gestión establecido en el artículo 133 de la Ley 1753 de 2015”, se crea un solo Sistema de Gestión y se alinea con el Sistema de Control Interno, hoy todas las entidades públicas requieren actualizar y/o implementar el Modelo Integrado de Planeación y Gestión MIPG, modelo que incorpora el Modelo Estándar de Control Interno MECI a través de la 7a dimensión del mismo.  En este marco general, el proceso de administración del riesgo es un esfuerzo conjunto entre la Alta Dirección y los servidores en todos sus niveles, ejercicio que inicia con la formulación de la política de Administración del Riesgo, la cual incluye los niveles de responsabilidad frente al seguimiento y evaluación, aspectos que deberán definirse acorde con el Esquema de Líneas de Defensa vinculado a la Dimensión 7.
Teniendo en cuenta lo anterior y dada la necesidad de las entidades frente a la estructuración de los mapas de riesgos, como herramienta fundamental frente a la gestión del riesgo, el presente formato desarrolla un esquema completo acorde con los contenidos metodológicos de la </t>
    </r>
    <r>
      <rPr>
        <b/>
        <sz val="10"/>
        <color theme="9" tint="-0.249977111117893"/>
        <rFont val="Arial Narrow"/>
        <family val="2"/>
      </rPr>
      <t>Guía para la Administración del Riesgo y el diseño de controles V5</t>
    </r>
    <r>
      <rPr>
        <sz val="10"/>
        <rFont val="Arial Narrow"/>
        <family val="2"/>
      </rPr>
      <t>. El formato cuenta con celdas parametrizadas y permite contar con los respectivos mapas de calor para riesgo inherente y riesgo residual.</t>
    </r>
  </si>
  <si>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theme="9" tint="-0.249977111117893"/>
        <rFont val="Arial Narrow"/>
        <family val="2"/>
      </rPr>
      <t>Paso 2: identificación del riesgo</t>
    </r>
    <r>
      <rPr>
        <sz val="11"/>
        <rFont val="Arial Narrow"/>
        <family val="2"/>
      </rPr>
      <t xml:space="preserve">, donde se explica ampliamente las bases para adelantar este análisis.
Así mismo, considere en el </t>
    </r>
    <r>
      <rPr>
        <b/>
        <sz val="11"/>
        <color theme="9" tint="-0.249977111117893"/>
        <rFont val="Arial Narrow"/>
        <family val="2"/>
      </rPr>
      <t>Paso 3: valoración del riesgo</t>
    </r>
    <r>
      <rPr>
        <sz val="11"/>
        <rFont val="Arial Narrow"/>
        <family val="2"/>
      </rPr>
      <t xml:space="preserve"> los lineamientos para definir el No. de veces que se hace la actividad con la cual se relaciona el riesgo y su impacto en términos económicos o reputacionales. En este mismo paso se analizan los controles que deben responder a los atributos de eficiencia e informativos.</t>
    </r>
  </si>
  <si>
    <t>% Probabilidad</t>
  </si>
  <si>
    <t>Riesgo</t>
  </si>
  <si>
    <t>No. Riesgo</t>
  </si>
  <si>
    <t>Nivel Probabilidad</t>
  </si>
  <si>
    <t>Resultado</t>
  </si>
  <si>
    <t>No. veces que realiza la actividad al año</t>
  </si>
  <si>
    <t xml:space="preserve">Peso del Control + Peso de la implementación </t>
  </si>
  <si>
    <t>% Probabilidad Riesgo Inherente-(% Probabilidad Riesgo Inherente*Valor Total del Control)</t>
  </si>
  <si>
    <t>% Impacto Riesgo Inherente-(% Impacto Riesgo Inherente*Valor Total del Control)</t>
  </si>
  <si>
    <t>Afecta</t>
  </si>
  <si>
    <t>Severidad 
(Nivel de Riesgo)</t>
  </si>
  <si>
    <t>Elaboración o Actualización:</t>
  </si>
  <si>
    <t>El archivo contiene las siguientes hojas:</t>
  </si>
  <si>
    <t>El formato de fecha es: DD/MM/AAAA</t>
  </si>
  <si>
    <r>
      <t>1 INSTRUCTIVO:</t>
    </r>
    <r>
      <rPr>
        <sz val="11"/>
        <rFont val="Arial Narrow"/>
        <family val="2"/>
      </rPr>
      <t xml:space="preserve"> Identifica el contenido del archivo y su funcionalidad</t>
    </r>
  </si>
  <si>
    <t>Las hojas se encuentran protegidas para evidar dañar las formulas, para desprotegerlas no se requiere contraseña</t>
  </si>
  <si>
    <t>Se debe ingresar información solo en las celdas identificadas con color NARANJA CLARO, las demás contienen formulas de autollenado</t>
  </si>
  <si>
    <r>
      <t>2 CONTEXTO E IDENTIFICACIÓN:</t>
    </r>
    <r>
      <rPr>
        <sz val="11"/>
        <rFont val="Arial Narrow"/>
        <family val="2"/>
      </rPr>
      <t xml:space="preserve"> Se establece el Número, Descripción y Factor del riesgo</t>
    </r>
  </si>
  <si>
    <r>
      <t>5 VALORACIÓN DEL CONTROL:</t>
    </r>
    <r>
      <rPr>
        <sz val="11"/>
        <rFont val="Arial Narrow"/>
        <family val="2"/>
      </rPr>
      <t xml:space="preserve"> Se realiza la descripción y atributos del control, calcula automáticamente el Valor Total del Control, Probabilidad residual e Impacto Residual</t>
    </r>
  </si>
  <si>
    <r>
      <t>7 MAPA CALOR INHEREN Y RESIDUAL:</t>
    </r>
    <r>
      <rPr>
        <sz val="11"/>
        <rFont val="Arial Narrow"/>
        <family val="2"/>
      </rPr>
      <t xml:space="preserve"> Comparación gráfica de la ubicación de cada riesgo inherente y residual en el mapa de calor (En esta hoja no se ingresan dados)</t>
    </r>
  </si>
  <si>
    <r>
      <t>8 MAPA RIESGOS:</t>
    </r>
    <r>
      <rPr>
        <sz val="11"/>
        <rFont val="Arial Narrow"/>
        <family val="2"/>
      </rPr>
      <t xml:space="preserve"> Establece el Tratamiento, Plan de Acción, Seguimientos por parte del Líder del Proceso, Verificación por parte de segunda línea de defensa o quien haga sus veces, Verificación por parte de la Oficina de Control Interno o quien haga sus veces y el estado de la acción.</t>
    </r>
  </si>
  <si>
    <r>
      <t>6 MAPA CALOR RESIDUAL:</t>
    </r>
    <r>
      <rPr>
        <sz val="11"/>
        <rFont val="Arial Narrow"/>
        <family val="2"/>
      </rPr>
      <t xml:space="preserve"> Representación gráfica de la ubicación de cada riesgo residual en el mapa de calor (En esta hoja no se ingresan datos)</t>
    </r>
  </si>
  <si>
    <r>
      <t>4 MAPA CALOR INHERENTE:</t>
    </r>
    <r>
      <rPr>
        <sz val="11"/>
        <rFont val="Arial Narrow"/>
        <family val="2"/>
      </rPr>
      <t xml:space="preserve"> Representación gráfica de la ubicación de cada riesgo inherente en el mapa de calor (En esta hoja no se ingresan datos)</t>
    </r>
  </si>
  <si>
    <r>
      <t>9 RIESGO DEL PROCESO:</t>
    </r>
    <r>
      <rPr>
        <sz val="11"/>
        <rFont val="Arial Narrow"/>
        <family val="2"/>
      </rPr>
      <t xml:space="preserve"> Calcula el nivel de riesgo del proceso (En esta hoja no se ingresan datos)</t>
    </r>
  </si>
  <si>
    <r>
      <t>10 CONTROL DE CAMBIOS:</t>
    </r>
    <r>
      <rPr>
        <sz val="11"/>
        <rFont val="Arial Narrow"/>
        <family val="2"/>
      </rPr>
      <t xml:space="preserve"> En ella se debe registrar los cambios al formato y al contenido del mismo</t>
    </r>
  </si>
  <si>
    <r>
      <t>11 FORMULAS:</t>
    </r>
    <r>
      <rPr>
        <sz val="11"/>
        <rFont val="Arial Narrow"/>
        <family val="2"/>
      </rPr>
      <t xml:space="preserve"> La información que contiene se utiliza para realizar operaciones en las demás hojas (En esta hoja no se ingresan datos)</t>
    </r>
  </si>
  <si>
    <t>Objetivo del Proceso</t>
  </si>
  <si>
    <t>No. de Riesgo
(Mismo consecutivo para toda la entidad)</t>
  </si>
  <si>
    <t>No. de Riesgo</t>
  </si>
  <si>
    <t xml:space="preserve">¿CÓMO?
CAUSA INMEDIATA </t>
  </si>
  <si>
    <r>
      <t xml:space="preserve">Circunstancias bajo las cuales se presenta el riesgo, es la situación más evidente frente al riesgo, redacte de la forma más concreta posible.
(Iniciar con la palabra </t>
    </r>
    <r>
      <rPr>
        <b/>
        <sz val="9"/>
        <rFont val="Arial Narrow"/>
        <family val="2"/>
      </rPr>
      <t>por</t>
    </r>
    <r>
      <rPr>
        <sz val="9"/>
        <rFont val="Arial Narrow"/>
        <family val="2"/>
      </rPr>
      <t>)</t>
    </r>
  </si>
  <si>
    <t>¿PORQUÉ?
CAUSA RAÍZ</t>
  </si>
  <si>
    <r>
      <t xml:space="preserve">Causa  principal  o básica, corresponde a las razones por la cuales se puede presentar  el riesgo, redacte de la forma más concreta posible.
(Iniciar </t>
    </r>
    <r>
      <rPr>
        <b/>
        <sz val="9"/>
        <rFont val="Arial Narrow"/>
        <family val="2"/>
      </rPr>
      <t>con debido a</t>
    </r>
    <r>
      <rPr>
        <sz val="9"/>
        <rFont val="Arial Narrow"/>
        <family val="2"/>
      </rPr>
      <t>)</t>
    </r>
  </si>
  <si>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color theme="9" tint="-0.249977111117893"/>
        <rFont val="Arial Narrow"/>
        <family val="2"/>
      </rPr>
      <t>POSIBILIDAD DE + Impacto para la entidad (Qué) + Causa Inmediata (Cómo) + Causa Raíz (Por qué)</t>
    </r>
    <r>
      <rPr>
        <sz val="9"/>
        <rFont val="Arial Narrow"/>
        <family val="2"/>
      </rPr>
      <t xml:space="preserve"> 
(Se genera automáticamente)</t>
    </r>
  </si>
  <si>
    <t>FACTOR DEL RIESGO / TIPO</t>
  </si>
  <si>
    <t>Seleccione de la lista desplegable entre las opiciones:
A_Ejecución_y_Administración_de_procesos
B_Fraude_Externo
C_Fraude_Interno
D_Fallas_Tecnológicas
E_Relaciones_Laborales
F_Usuarios_Productos_y_Prácticas_Organizacionales
G_Daños_Activos_Físicos</t>
  </si>
  <si>
    <t>FACTOR DEL RIESGO / SELECCIONE FUENTE GENERADORA DEL EVENTO PARA TIPO E,F,G</t>
  </si>
  <si>
    <r>
      <rPr>
        <b/>
        <sz val="9"/>
        <rFont val="Arial Narrow"/>
        <family val="2"/>
      </rPr>
      <t>Si en TIPO seleccioneó las opiciones:</t>
    </r>
    <r>
      <rPr>
        <sz val="9"/>
        <rFont val="Arial Narrow"/>
        <family val="2"/>
      </rPr>
      <t xml:space="preserve">
E_Relaciones_Laborales
F_Usuarios_Productos_y_Prácticas_Organizacionales
G_Daños_Activos_Físicos
</t>
    </r>
    <r>
      <rPr>
        <b/>
        <sz val="9"/>
        <rFont val="Arial Narrow"/>
        <family val="2"/>
      </rPr>
      <t>Debe definir la fuente generadora de la lista desplegable</t>
    </r>
  </si>
  <si>
    <t>Se rellena automáticamente según lo seleccinado de FACTOR DEL RIESGO</t>
  </si>
  <si>
    <t>Analice las consecuencias que puede ocasionar a la organización la materialización del riesgo, Seleccione de la lista desplegable entre: 
Posibilidad de pérdida Económica
Posibilidad de pérdida Reputacional
Posibilidad de pérdida Económica y Reputacional</t>
  </si>
  <si>
    <t>Fecha en la que realiza el diligenciamiento o actualización del mapa de riesgos, formato (DD/MM/AAAA)</t>
  </si>
  <si>
    <t>Vigencia del Al:</t>
  </si>
  <si>
    <t>Vigencia que tiene el mapa de riesgos fecha inicio fecha final, formato (DD/MM/AAAA)</t>
  </si>
  <si>
    <t xml:space="preserve">3 PROBABIL E IMPACTO INHERENTE: </t>
  </si>
  <si>
    <r>
      <t xml:space="preserve">Defina el número de veces que se ejecuta la actividad durante el año, (Recuerde la probabilidad e ocurrencia del riesgo se define como el No. de veces que se pasa por el punto de riesgo en el periodo de 1 año). La matriz automáticamente hará el cálculo para el nivel de probabilidad inherente.
</t>
    </r>
    <r>
      <rPr>
        <b/>
        <sz val="9"/>
        <rFont val="Arial Narrow"/>
        <family val="2"/>
      </rPr>
      <t>La matriz calcula automáticamente:</t>
    </r>
    <r>
      <rPr>
        <sz val="9"/>
        <rFont val="Arial Narrow"/>
        <family val="2"/>
      </rPr>
      <t xml:space="preserve">
Frecuencia de la Actividad
% Probabilidad
Nivel Probabilidad
</t>
    </r>
  </si>
  <si>
    <t>Resultado / Porcentaje de Impacto / Nivel de Impacto</t>
  </si>
  <si>
    <t>Se calcula automáticamente según la información de afectación económica y reputacional</t>
  </si>
  <si>
    <t>Debe seleccionar de lista desplegable entre:
Preventivo
Detectivo
Correctivo</t>
  </si>
  <si>
    <t>Se calcula automáticamente según lo seleccionado en Implementación
Manual
Automático</t>
  </si>
  <si>
    <t>Se calcula automáticamente según lo seleccionado en Tipo de Control
Preventivo: 25 %
Detectivo: 15 %
Correctivo: 10 %</t>
  </si>
  <si>
    <t>Debe seleccionar de lista desplegable entre:
Automático: 25 %
Manual: 15 %</t>
  </si>
  <si>
    <t>Se calcula automáticamente:
Peso del Control + Peso de la implementación</t>
  </si>
  <si>
    <t>Se calcula automáticamente:
% Probabilidad Riesgo Inherente-(% Probabilidad Riesgo Inherente*Valor Total del Control)</t>
  </si>
  <si>
    <t>Debe seleccionar de listas desplegables
Documentación: Documentado - Sin Documentar
Frecuencia: Continua - Aleatoria
Evidencia: Con registro - Sin registro</t>
  </si>
  <si>
    <t>Se calcula automáticamente según CALIFICACIÓN RIESGO RESIDUAL / PROBABILIDAD E IMPACTO</t>
  </si>
  <si>
    <t>Se calcula automáticamente según SEVERIDAD (NIVEL DE RIESGO):
Extremo, Alto, Moderado: Reducir, mitigar, Transferir, Evitar
Bajo: Aceptar</t>
  </si>
  <si>
    <t>Se calcula automáticamente según Tratamiento
Reducir, mitigar, Transferir, Evitar: Requiere plan de acción
Aceptar: No requiere plan de acción</t>
  </si>
  <si>
    <t xml:space="preserve">Plan de Acción
Descripción de la Acción, basado en el análisis de causas
Responsable (Cargo)
Fecha de Inicio
Fecha de Finalización
</t>
  </si>
  <si>
    <t>Utilice la lista de despligue que se encuentra parametrizada, le aparecerán las opciones:
Sin Iniciar, En proceso, Cerrado,
la selección en este caso dependerá de las acciones del plan que se hayan establecido en cada caso.</t>
  </si>
  <si>
    <t>Realizar descripción de los seguimientos por parte del proceso</t>
  </si>
  <si>
    <t>Verificación por parte de segunda línea de defensa o quien haga sus veces (Fecha y Descripción)</t>
  </si>
  <si>
    <t>Realizar descripción de las verificaciones de la segunda línea de defensa</t>
  </si>
  <si>
    <t>Verificación por parte de la Oficina de Control Interno o quien haga sus veces (Fecha y Descripción)</t>
  </si>
  <si>
    <t>Realizar descripción de las verificaciones que realiza Control Interno o quien haga sus veces.</t>
  </si>
  <si>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rFont val="Arial Narrow"/>
        <family val="2"/>
      </rPr>
      <t>POSIBILIDAD DE + Impacto para la entidad (Qué) + Causa Inmediata (Cómo) + Causa Raíz (Por qué)</t>
    </r>
    <r>
      <rPr>
        <sz val="9"/>
        <rFont val="Arial Narrow"/>
        <family val="2"/>
      </rPr>
      <t xml:space="preserve"> 
(Se genera automáticamente)</t>
    </r>
  </si>
  <si>
    <r>
      <t xml:space="preserve">Recuerde que el control se define como la medida que permite reducir o mitigar un riesgo. Defina el control (es) que atacan la causa raíz del riesgo, considere la estructura explicada en la guía: </t>
    </r>
    <r>
      <rPr>
        <b/>
        <sz val="9"/>
        <rFont val="Arial Narrow"/>
        <family val="2"/>
      </rPr>
      <t>Responsable de ejecutar el control + Acción + Complemento</t>
    </r>
  </si>
  <si>
    <t>Lista de datos de la matriz:</t>
  </si>
  <si>
    <t>Hoja</t>
  </si>
  <si>
    <t>%</t>
  </si>
  <si>
    <t>Selecciona de la lista desplegable el rango de afectación económica y la matriz calcula:
%
Nivel</t>
  </si>
  <si>
    <t>Selecciona de la lista desplegable el rango de afectación reputacional y la matriz calcula:
%
Nivel</t>
  </si>
  <si>
    <t>Posibilidad de pérdida Reputacional y Económica</t>
  </si>
  <si>
    <t>Descripción del control</t>
  </si>
  <si>
    <t>Probabilidad residual Final</t>
  </si>
  <si>
    <t>Impacto Residual Final</t>
  </si>
  <si>
    <t>NIVEL</t>
  </si>
  <si>
    <t>% MIN</t>
  </si>
  <si>
    <t>% MAX</t>
  </si>
  <si>
    <t>Responsable
(Cargo y/o Aplicativo)</t>
  </si>
  <si>
    <t>Archivo creado por:</t>
  </si>
  <si>
    <t>Gobernación del Meta - 
Secretaría Administrativa - 
Gerencia de Desarrollo Organizacional</t>
  </si>
  <si>
    <t>Definición del Tratamiento</t>
  </si>
  <si>
    <t>Reducir_Mitigar</t>
  </si>
  <si>
    <t>Redicir_Transferir</t>
  </si>
  <si>
    <t>Reducir_mitigar_Transferir_Evitar</t>
  </si>
  <si>
    <t>Esta hoja se utiliza para realizar cálculos en las demás, en ella no se ingresan datos</t>
  </si>
  <si>
    <t xml:space="preserve">Determine el tratamiento a seguir 
</t>
  </si>
  <si>
    <t xml:space="preserve">supervisar los tiempos de respuesta al usuario </t>
  </si>
  <si>
    <t>La actividad que conlleva el riesgo se ejecuta más de 5.000 veces por año</t>
  </si>
  <si>
    <t>Mayor a 500 SMLMV</t>
  </si>
  <si>
    <t>El riesgo afecta la imagen de la entidad a nivel nacional, con efecto publicitario sostenido a nivel país</t>
  </si>
  <si>
    <t>R5</t>
  </si>
  <si>
    <t>R7</t>
  </si>
  <si>
    <t>por incumplimiento en la atención de los servicios complementarios solicitados por los usuarios</t>
  </si>
  <si>
    <t>con seguimiento diario</t>
  </si>
  <si>
    <t>elaborar el plan de acción</t>
  </si>
  <si>
    <t xml:space="preserve">el lider de atención al usuario es el encargado de </t>
  </si>
  <si>
    <t>el contratista de contar center es el encargado de</t>
  </si>
  <si>
    <t>ejecutar la encuesta y ejecutar el plan de acción</t>
  </si>
  <si>
    <t>el jefe de la oficina de cartera es el encargado de</t>
  </si>
  <si>
    <t>coordinar las actividades propias del área para</t>
  </si>
  <si>
    <t>de manera diaria</t>
  </si>
  <si>
    <t>el contratista de comercial para servicios complementarios es el encargado de</t>
  </si>
  <si>
    <t>por no realizar medidas correctivas de acuerdos a los resultados que arroja la encuesta de satisfacción</t>
  </si>
  <si>
    <t>debido a ausencias de planes de mejora que orienten el fortalecimiento del servicio.</t>
  </si>
  <si>
    <t>por incumplimiento en los términos de ley para la atención de PQRS</t>
  </si>
  <si>
    <t>debido a la falta de seguimiento y control a los tiempos de respuesta de los PQRS.</t>
  </si>
  <si>
    <t>debido a deficiencias en el seguimiento y control en la atención de los servicios complementarios.</t>
  </si>
  <si>
    <t>El profesional especializado en gestión de perdidas es el encargado de</t>
  </si>
  <si>
    <t>identificar e implementar estrategias para la reposición de medidodes</t>
  </si>
  <si>
    <t>cuando lo requiere</t>
  </si>
  <si>
    <t>realizar seguimiento y atención de los procesos por defraudación de fluidos</t>
  </si>
  <si>
    <t>realizar seguimiento a la cartera frente a lo facturado</t>
  </si>
  <si>
    <t>de manera mensual</t>
  </si>
  <si>
    <t>realizar seguimiento al buen funcionamiento de los servicios complementarios</t>
  </si>
  <si>
    <t>para hacer seguimiento al cumplimiento de las metas y fechas de las actividades establecidas</t>
  </si>
  <si>
    <t xml:space="preserve">el subgerente comercial es el encargado de </t>
  </si>
  <si>
    <t>verificar el plan de acción</t>
  </si>
  <si>
    <t xml:space="preserve">El jefe de oficina de atención al usuario es el encargado de </t>
  </si>
  <si>
    <t xml:space="preserve">gestionar la cartera de manera permanete </t>
  </si>
  <si>
    <t>El profesional de apoyo en gestión de perdidas es el encargado de</t>
  </si>
  <si>
    <t>tramitar y analizar todos los procesos asociados, con el fin de identificar y determinar posibles casos de defraudación de fluidos</t>
  </si>
  <si>
    <t>MAPA Y PLAN DE TRATAMIENTO DE RIESGOS DE GESTIÓN COMERCIAL</t>
  </si>
  <si>
    <t xml:space="preserve">GESTIÓN COMERCIAL </t>
  </si>
  <si>
    <t>por incumplimiento en la entrega de bienes y servicios por parte de los proveedores</t>
  </si>
  <si>
    <t>debido a deficiencias en el seguimiento y control de la gestión contractual.</t>
  </si>
  <si>
    <t>por fallas en el software de facturación</t>
  </si>
  <si>
    <t>debido a deficiencias en el funcionamiento o mantenimiento del sistema de facturación</t>
  </si>
  <si>
    <t>Posibilidad de afectación operativa y financiera</t>
  </si>
  <si>
    <t>por sabotaje cibernético en los pagos de insumos</t>
  </si>
  <si>
    <t>debido a vulnerabilidades en la seguridad de los medios digitales utilizados para las transacciones.</t>
  </si>
  <si>
    <t>Durante el período de seguimiento se verificó la aplicación de las encuestas de satisfacción y el análisis de los resultados obtenidos. Se realizó seguimiento a las situaciones identificadas y se evidenció que no se presentaron eventos que generaran pérdida reputacional asociada a la ausencia de acciones de mejora. Los controles implementados permitieron identificar oportunamente las oportunidades de mejora y mantener el nivel de satisfacción de los usuarios.
Control eficaz. No se evidenció materialización del riesgo ni afectación reputacional. El control permitió mantener el riesgo en un nivel bajo, por lo cual no se considera necesario establecer un plan de acción adicional, sin perjuicio de continuar con el seguimiento periódico.</t>
  </si>
  <si>
    <t>Se efectuó seguimiento a los mecanismos de control establecidos para la recepción, registro, clasificación y atención de las PQRS, verificando el cumplimiento de los términos establecidos para su respuesta. Durante el período evaluado no se evidenciaron incumplimientos significativos de los términos legales ni consecuencias económicas o reputacionales derivadas de la atención de PQRS.
Control eficaz. El seguimiento permitió verificar el cumplimiento de los tiempos de respuesta y prevenir la materialización del riesgo. El riesgo residual se mantiene en nivel moderado; sin embargo, los controles existentes resultaron suficientes para evitar su materialización.</t>
  </si>
  <si>
    <t>Se realizó seguimiento a las solicitudes de servicios complementarios, verificando su registro, trámite y atención dentro de los tiempos establecidos. No se identificaron situaciones que generaran incumplimiento generalizado o afectación reputacional. Las verificaciones efectuadas permitieron detectar y atender oportunamente las solicitudes pendientes.
Control eficaz. Los controles contribuyeron a disminuir la posibilidad de incumplimiento y permitieron mantener la prestación del servicio sin materialización del riesgo.</t>
  </si>
  <si>
    <t>Se realizó seguimiento a la ejecución de los contratos y al cumplimiento de las obligaciones pactadas por parte de los proveedores, mediante la revisión de informes, soportes y demás evidencias de ejecución contractual. No se evidenciaron incumplimientos de proveedores que ocasionaran afectaciones relevantes en la prestación de los servicios o pérdida reputacional.
Control eficaz. El seguimiento contractual permitió identificar oportunamente el cumplimiento de las obligaciones y prevenir situaciones de incumplimiento. No se materializó el riesgo durante el período evaluado.</t>
  </si>
  <si>
    <t>Se efectuó seguimiento al funcionamiento del software de facturación y a los procesos asociados a la generación y gestión de facturas. Durante el período evaluado no se presentaron fallas críticas del sistema que ocasionaran afectaciones reputacionales significativas. Se evidenció continuidad en la operación y atención de las novedades identificadas.
Control eficaz. Los mecanismos de seguimiento y mantenimiento permitieron mantener la continuidad del sistema y evitar la materialización del riesgo. Por su nivel residual bajo, no se requiere un plan de acción adicional.</t>
  </si>
  <si>
    <t>Se realizó seguimiento a los controles relacionados con la seguridad de los medios digitales utilizados para las transacciones y pagos de insumos. Durante el período evaluado no se identificaron eventos de sabotaje cibernético, transacciones fraudulentas o afectaciones financieras derivadas de vulnerabilidades en los medios digitales. Se mantuvieron las medidas de seguridad y verificación de las operaciones.
Control eficaz. Los controles implementados contribuyeron a prevenir la materialización del riesgo. No obstante, por la naturaleza del riesgo cibernético, se recomienda mantener acciones preventivas y monitoreo permanente, dado que las amenazas pueden cambiar.</t>
  </si>
  <si>
    <t>Seguimiento 1 (1er Cuatrimestre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</si>
</sst>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51">
    <font>
      <sz val="11"/>
      <color theme="1"/>
      <name val="Calibri"/>
      <family val="2"/>
      <scheme val="minor"/>
    </font>
    <font>
      <sz val="11"/>
      <color indexed="8"/>
      <name val="Calibri"/>
      <family val="2"/>
    </font>
    <font>
      <sz val="10"/>
      <name val="Arial"/>
      <family val="2"/>
    </font>
    <font>
      <sz val="10"/>
      <name val="Tahoma"/>
      <family val="2"/>
    </font>
    <font>
      <sz val="11"/>
      <name val="Tahoma"/>
      <family val="2"/>
    </font>
    <font>
      <b/>
      <sz val="11"/>
      <name val="Tahoma"/>
      <family val="2"/>
    </font>
    <font>
      <sz val="11"/>
      <name val="Arial"/>
      <family val="2"/>
    </font>
    <font>
      <b/>
      <sz val="12"/>
      <name val="Tahoma"/>
      <family val="2"/>
    </font>
    <font>
      <b/>
      <sz val="11"/>
      <color theme="1"/>
      <name val="Calibri"/>
      <family val="2"/>
      <scheme val="minor"/>
    </font>
    <font>
      <sz val="12"/>
      <name val="Tahoma"/>
      <family val="2"/>
    </font>
    <font>
      <sz val="10"/>
      <name val="Tahoma"/>
      <family val="2"/>
    </font>
    <font>
      <sz val="11"/>
      <name val="Tahoma"/>
      <family val="2"/>
    </font>
    <font>
      <b/>
      <sz val="11"/>
      <name val="Tahoma"/>
      <family val="2"/>
    </font>
    <font>
      <sz val="11"/>
      <name val="Arial"/>
      <family val="2"/>
    </font>
    <font>
      <b/>
      <sz val="11"/>
      <name val="Arial"/>
      <family val="2"/>
    </font>
    <font>
      <b/>
      <sz val="10"/>
      <name val="Arial"/>
      <family val="2"/>
    </font>
    <font>
      <sz val="14"/>
      <name val="Arial"/>
      <family val="2"/>
    </font>
    <font>
      <sz val="8"/>
      <name val="Calibri"/>
      <family val="2"/>
      <scheme val="minor"/>
    </font>
    <font>
      <b/>
      <sz val="11"/>
      <name val="Calibri"/>
      <family val="2"/>
      <scheme val="minor"/>
    </font>
    <font>
      <sz val="16"/>
      <color theme="1"/>
      <name val="Calibri"/>
      <family val="2"/>
      <scheme val="minor"/>
    </font>
    <font>
      <b/>
      <sz val="12"/>
      <color theme="1"/>
      <name val="Arial"/>
      <family val="2"/>
    </font>
    <font>
      <sz val="12"/>
      <color theme="1"/>
      <name val="Arial"/>
      <family val="2"/>
    </font>
    <font>
      <sz val="10"/>
      <color theme="1"/>
      <name val="Arial"/>
      <family val="2"/>
    </font>
    <font>
      <sz val="10"/>
      <color rgb="FF202124"/>
      <name val="Arial"/>
      <family val="2"/>
    </font>
    <font>
      <b/>
      <sz val="10"/>
      <color theme="1"/>
      <name val="Arial"/>
      <family val="2"/>
    </font>
    <font>
      <sz val="10"/>
      <color rgb="FFFF0000"/>
      <name val="Arial"/>
      <family val="2"/>
    </font>
    <font>
      <b/>
      <sz val="10"/>
      <color rgb="FF000000"/>
      <name val="Arial"/>
      <family val="2"/>
    </font>
    <font>
      <sz val="10"/>
      <color indexed="8"/>
      <name val="Arial"/>
      <family val="2"/>
    </font>
    <font>
      <sz val="10"/>
      <color rgb="FF000000"/>
      <name val="Arial"/>
      <family val="2"/>
    </font>
    <font>
      <b/>
      <sz val="10"/>
      <color rgb="FF7030A0"/>
      <name val="Arial"/>
      <family val="2"/>
    </font>
    <font>
      <b/>
      <sz val="10"/>
      <color indexed="8"/>
      <name val="Arial"/>
      <family val="2"/>
    </font>
    <font>
      <sz val="10"/>
      <color rgb="FF7030A0"/>
      <name val="Arial"/>
      <family val="2"/>
    </font>
    <font>
      <b/>
      <sz val="10"/>
      <name val="Tahoma"/>
      <family val="2"/>
    </font>
    <font>
      <sz val="8"/>
      <name val="Arial"/>
      <family val="2"/>
    </font>
    <font>
      <b/>
      <sz val="14"/>
      <name val="Arial Narrow"/>
      <family val="2"/>
    </font>
    <font>
      <sz val="10"/>
      <name val="Arial Narrow"/>
      <family val="2"/>
    </font>
    <font>
      <b/>
      <sz val="10"/>
      <color theme="9" tint="-0.249977111117893"/>
      <name val="Arial Narrow"/>
      <family val="2"/>
    </font>
    <font>
      <b/>
      <u/>
      <sz val="11"/>
      <name val="Arial Narrow"/>
      <family val="2"/>
    </font>
    <font>
      <b/>
      <sz val="11"/>
      <name val="Arial Narrow"/>
      <family val="2"/>
    </font>
    <font>
      <sz val="11"/>
      <name val="Arial Narrow"/>
      <family val="2"/>
    </font>
    <font>
      <b/>
      <sz val="11"/>
      <color theme="9" tint="-0.249977111117893"/>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8"/>
      <name val="Tahoma"/>
      <family val="2"/>
    </font>
    <font>
      <b/>
      <sz val="12"/>
      <name val="Arial"/>
      <family val="2"/>
    </font>
    <font>
      <sz val="11"/>
      <color theme="1"/>
      <name val="Calibri"/>
      <family val="2"/>
      <scheme val="minor"/>
    </font>
    <font>
      <sz val="10"/>
      <color theme="1"/>
      <name val="Aril"/>
    </font>
    <font>
      <sz val="10"/>
      <color theme="1"/>
      <name val="Calibri"/>
      <family val="2"/>
      <scheme val="minor"/>
    </font>
  </fonts>
  <fills count="14">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6600"/>
        <bgColor indexed="64"/>
      </patternFill>
    </fill>
    <fill>
      <patternFill patternType="solid">
        <fgColor rgb="FFFFFF66"/>
        <bgColor indexed="64"/>
      </patternFill>
    </fill>
    <fill>
      <patternFill patternType="solid">
        <fgColor theme="9" tint="0.39997558519241921"/>
        <bgColor indexed="64"/>
      </patternFill>
    </fill>
    <fill>
      <patternFill patternType="solid">
        <fgColor rgb="FF00B0F0"/>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double">
        <color indexed="64"/>
      </top>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7">
    <xf numFmtId="0" fontId="0" fillId="0" borderId="0"/>
    <xf numFmtId="0" fontId="2" fillId="0" borderId="0"/>
    <xf numFmtId="0" fontId="2" fillId="0" borderId="0"/>
    <xf numFmtId="0" fontId="1" fillId="0" borderId="0"/>
    <xf numFmtId="0" fontId="2" fillId="0" borderId="0"/>
    <xf numFmtId="0" fontId="42" fillId="0" borderId="0"/>
    <xf numFmtId="41" fontId="48" fillId="0" borderId="0" applyFont="0" applyFill="0" applyBorder="0" applyAlignment="0" applyProtection="0"/>
  </cellStyleXfs>
  <cellXfs count="507">
    <xf numFmtId="0" fontId="0" fillId="0" borderId="0" xfId="0"/>
    <xf numFmtId="0" fontId="11" fillId="4" borderId="1" xfId="0"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left" vertical="center" wrapText="1"/>
      <protection locked="0"/>
    </xf>
    <xf numFmtId="9" fontId="11" fillId="4" borderId="1" xfId="0" applyNumberFormat="1"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9" fontId="11" fillId="4" borderId="6" xfId="0" applyNumberFormat="1" applyFont="1" applyFill="1" applyBorder="1" applyAlignment="1" applyProtection="1">
      <alignment horizontal="center" vertical="center" wrapText="1"/>
      <protection locked="0"/>
    </xf>
    <xf numFmtId="0" fontId="11" fillId="4" borderId="28" xfId="0" applyFont="1" applyFill="1" applyBorder="1" applyAlignment="1" applyProtection="1">
      <alignment horizontal="center" vertical="center" wrapText="1"/>
      <protection locked="0"/>
    </xf>
    <xf numFmtId="9" fontId="11" fillId="4" borderId="28" xfId="0" applyNumberFormat="1" applyFont="1" applyFill="1" applyBorder="1" applyAlignment="1" applyProtection="1">
      <alignment horizontal="center" vertical="center" wrapText="1"/>
      <protection locked="0"/>
    </xf>
    <xf numFmtId="0" fontId="3" fillId="2" borderId="0" xfId="2" applyFont="1" applyFill="1"/>
    <xf numFmtId="0" fontId="4" fillId="0" borderId="0" xfId="2" applyFont="1" applyAlignment="1">
      <alignment vertical="center" wrapText="1"/>
    </xf>
    <xf numFmtId="0" fontId="4" fillId="0" borderId="0" xfId="2" applyFont="1" applyAlignment="1">
      <alignment horizontal="justify" vertical="top" wrapText="1"/>
    </xf>
    <xf numFmtId="0" fontId="9" fillId="0" borderId="0" xfId="2" applyFont="1" applyAlignment="1">
      <alignment vertical="center" wrapText="1"/>
    </xf>
    <xf numFmtId="0" fontId="6" fillId="0" borderId="0" xfId="2" applyFont="1" applyAlignment="1">
      <alignment horizontal="center" vertical="center" wrapText="1"/>
    </xf>
    <xf numFmtId="0" fontId="16" fillId="0" borderId="0" xfId="0" applyFont="1" applyAlignment="1">
      <alignment horizontal="left" vertical="center" wrapText="1"/>
    </xf>
    <xf numFmtId="0" fontId="16" fillId="0" borderId="0" xfId="2" applyFont="1" applyAlignment="1">
      <alignment horizontal="center" vertical="center" wrapText="1"/>
    </xf>
    <xf numFmtId="0" fontId="2" fillId="0" borderId="0" xfId="0" applyFont="1" applyAlignment="1">
      <alignment vertical="center" wrapText="1"/>
    </xf>
    <xf numFmtId="0" fontId="4" fillId="2" borderId="0" xfId="2" applyFont="1" applyFill="1" applyAlignment="1">
      <alignment vertical="center" wrapText="1"/>
    </xf>
    <xf numFmtId="0" fontId="6" fillId="0" borderId="1" xfId="0" applyFont="1" applyBorder="1" applyAlignment="1" applyProtection="1">
      <alignment horizontal="left" vertical="center" wrapText="1"/>
      <protection locked="0"/>
    </xf>
    <xf numFmtId="0" fontId="14" fillId="0" borderId="1" xfId="2" applyFont="1" applyBorder="1" applyAlignment="1">
      <alignment vertical="center" wrapText="1"/>
    </xf>
    <xf numFmtId="9" fontId="2" fillId="0" borderId="0" xfId="0" applyNumberFormat="1" applyFont="1" applyAlignment="1">
      <alignment horizontal="left" vertical="center" wrapText="1"/>
    </xf>
    <xf numFmtId="9" fontId="4" fillId="0" borderId="0" xfId="2" applyNumberFormat="1" applyFont="1" applyAlignment="1">
      <alignment vertical="center" wrapText="1"/>
    </xf>
    <xf numFmtId="0" fontId="7" fillId="0" borderId="0" xfId="2" applyFont="1" applyAlignment="1">
      <alignment horizontal="center" vertical="center"/>
    </xf>
    <xf numFmtId="0" fontId="15" fillId="0" borderId="0" xfId="0" applyFont="1" applyAlignment="1">
      <alignment vertical="center" wrapText="1"/>
    </xf>
    <xf numFmtId="0" fontId="5" fillId="0" borderId="0" xfId="2" applyFont="1" applyAlignment="1">
      <alignment vertical="center" wrapText="1"/>
    </xf>
    <xf numFmtId="0" fontId="5" fillId="0" borderId="1" xfId="2" applyFont="1" applyBorder="1" applyAlignment="1">
      <alignmen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26" xfId="0" applyFont="1" applyBorder="1" applyAlignment="1">
      <alignment horizontal="center" vertical="center" wrapText="1"/>
    </xf>
    <xf numFmtId="0" fontId="6" fillId="0" borderId="3" xfId="2" applyFont="1" applyBorder="1" applyAlignment="1">
      <alignment horizontal="center" vertical="center" wrapText="1"/>
    </xf>
    <xf numFmtId="9" fontId="0" fillId="0" borderId="33" xfId="0" applyNumberFormat="1" applyBorder="1" applyAlignment="1">
      <alignment horizontal="center" vertical="center" wrapText="1"/>
    </xf>
    <xf numFmtId="0" fontId="21" fillId="7" borderId="3" xfId="0" applyFont="1" applyFill="1" applyBorder="1" applyAlignment="1">
      <alignment horizontal="center" vertical="center" wrapText="1"/>
    </xf>
    <xf numFmtId="0" fontId="21" fillId="0" borderId="1" xfId="0" applyFont="1" applyBorder="1" applyAlignment="1">
      <alignment vertical="center" wrapText="1"/>
    </xf>
    <xf numFmtId="9" fontId="21" fillId="0" borderId="26"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0" fontId="21" fillId="0" borderId="33" xfId="0" applyFont="1" applyBorder="1" applyAlignment="1">
      <alignment vertical="center" wrapText="1"/>
    </xf>
    <xf numFmtId="0" fontId="21" fillId="6" borderId="3" xfId="0" applyFont="1" applyFill="1" applyBorder="1" applyAlignment="1">
      <alignment horizontal="center" vertical="center" wrapText="1"/>
    </xf>
    <xf numFmtId="0" fontId="21" fillId="0" borderId="1" xfId="0" applyFont="1" applyBorder="1" applyAlignment="1">
      <alignment horizontal="justify" vertical="center" wrapText="1"/>
    </xf>
    <xf numFmtId="0" fontId="21" fillId="0" borderId="26" xfId="0" applyFont="1" applyBorder="1" applyAlignment="1">
      <alignment vertical="center" wrapText="1"/>
    </xf>
    <xf numFmtId="0" fontId="21" fillId="3" borderId="3" xfId="0" applyFont="1" applyFill="1" applyBorder="1" applyAlignment="1">
      <alignment horizontal="center" vertical="center" wrapText="1"/>
    </xf>
    <xf numFmtId="0" fontId="21" fillId="9" borderId="3"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4" fillId="0" borderId="27" xfId="2" applyFont="1" applyBorder="1" applyAlignment="1">
      <alignment vertical="center" wrapText="1"/>
    </xf>
    <xf numFmtId="0" fontId="4" fillId="0" borderId="28" xfId="2" applyFont="1" applyBorder="1" applyAlignment="1">
      <alignment vertical="center" wrapText="1"/>
    </xf>
    <xf numFmtId="0" fontId="4" fillId="0" borderId="29" xfId="2" applyFont="1" applyBorder="1" applyAlignment="1">
      <alignment vertical="center" wrapText="1"/>
    </xf>
    <xf numFmtId="0" fontId="6" fillId="0" borderId="27" xfId="2" applyFont="1" applyBorder="1" applyAlignment="1">
      <alignment horizontal="center" vertical="center" wrapText="1"/>
    </xf>
    <xf numFmtId="9" fontId="0" fillId="0" borderId="35" xfId="0" applyNumberFormat="1" applyBorder="1" applyAlignment="1">
      <alignment horizontal="center" vertical="center" wrapText="1"/>
    </xf>
    <xf numFmtId="0" fontId="4" fillId="0" borderId="0" xfId="2" applyFont="1" applyAlignment="1">
      <alignment horizontal="center" vertical="center" wrapText="1"/>
    </xf>
    <xf numFmtId="0" fontId="10" fillId="2" borderId="0" xfId="2" applyFont="1" applyFill="1" applyAlignment="1">
      <alignment horizontal="center" vertical="center" wrapText="1"/>
    </xf>
    <xf numFmtId="0" fontId="15" fillId="0" borderId="0" xfId="0" applyFont="1" applyAlignment="1">
      <alignment horizontal="left" vertical="center" wrapText="1"/>
    </xf>
    <xf numFmtId="0" fontId="9" fillId="0" borderId="0" xfId="2" applyFont="1" applyAlignment="1">
      <alignment vertical="center"/>
    </xf>
    <xf numFmtId="9" fontId="9" fillId="0" borderId="0" xfId="2" applyNumberFormat="1" applyFont="1" applyAlignment="1">
      <alignment vertical="center"/>
    </xf>
    <xf numFmtId="0" fontId="11" fillId="0" borderId="0" xfId="2" applyFont="1" applyAlignment="1">
      <alignment horizontal="center" vertical="center" wrapText="1"/>
    </xf>
    <xf numFmtId="0" fontId="7" fillId="0" borderId="0" xfId="2" applyFont="1" applyAlignment="1">
      <alignment vertical="center"/>
    </xf>
    <xf numFmtId="0" fontId="10" fillId="2" borderId="0" xfId="2" applyFont="1" applyFill="1" applyAlignment="1">
      <alignment vertical="center" wrapText="1"/>
    </xf>
    <xf numFmtId="9" fontId="10" fillId="2" borderId="0" xfId="2" applyNumberFormat="1" applyFont="1" applyFill="1" applyAlignment="1">
      <alignment vertical="center" wrapText="1"/>
    </xf>
    <xf numFmtId="0" fontId="3" fillId="0" borderId="0" xfId="2" applyFont="1" applyAlignment="1">
      <alignment vertical="center" wrapText="1"/>
    </xf>
    <xf numFmtId="0" fontId="10" fillId="0" borderId="0" xfId="2" applyFont="1" applyAlignment="1">
      <alignment horizontal="center" vertical="center" wrapText="1"/>
    </xf>
    <xf numFmtId="9" fontId="5" fillId="0" borderId="5" xfId="2"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 xfId="0" applyNumberFormat="1" applyFont="1" applyBorder="1" applyAlignment="1">
      <alignment horizontal="center" vertical="center" wrapText="1"/>
    </xf>
    <xf numFmtId="9" fontId="11" fillId="0" borderId="28" xfId="0" applyNumberFormat="1" applyFont="1" applyBorder="1" applyAlignment="1">
      <alignment horizontal="center" vertical="center" wrapText="1"/>
    </xf>
    <xf numFmtId="9" fontId="11" fillId="0" borderId="0" xfId="2" applyNumberFormat="1" applyFont="1" applyAlignment="1">
      <alignment horizontal="center" vertical="center" wrapText="1"/>
    </xf>
    <xf numFmtId="0" fontId="11" fillId="0" borderId="6"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28" xfId="2" applyFont="1" applyBorder="1" applyAlignment="1">
      <alignment horizontal="center" vertical="center" wrapText="1"/>
    </xf>
    <xf numFmtId="0" fontId="4" fillId="4" borderId="6" xfId="2" applyFont="1" applyFill="1" applyBorder="1" applyAlignment="1" applyProtection="1">
      <alignment horizontal="left" vertical="center" wrapText="1"/>
      <protection locked="0"/>
    </xf>
    <xf numFmtId="0" fontId="2" fillId="0" borderId="1" xfId="2" applyBorder="1" applyAlignment="1" applyProtection="1">
      <alignment horizontal="justify" vertical="center" wrapText="1"/>
      <protection locked="0"/>
    </xf>
    <xf numFmtId="0" fontId="6" fillId="5" borderId="0" xfId="2" applyFont="1" applyFill="1" applyAlignment="1">
      <alignment vertical="center" wrapText="1"/>
    </xf>
    <xf numFmtId="0" fontId="2" fillId="2" borderId="0" xfId="2" applyFill="1"/>
    <xf numFmtId="0" fontId="2" fillId="2" borderId="0" xfId="2" applyFill="1" applyAlignment="1">
      <alignment horizontal="center" vertical="center"/>
    </xf>
    <xf numFmtId="0" fontId="15" fillId="0" borderId="0" xfId="2" applyFont="1" applyAlignment="1">
      <alignment horizontal="center" vertical="center"/>
    </xf>
    <xf numFmtId="0" fontId="15" fillId="0" borderId="0" xfId="2" applyFont="1" applyAlignment="1">
      <alignment vertical="center"/>
    </xf>
    <xf numFmtId="0" fontId="2" fillId="2" borderId="0" xfId="2" applyFill="1" applyAlignment="1">
      <alignment horizontal="center"/>
    </xf>
    <xf numFmtId="0" fontId="2" fillId="2" borderId="18" xfId="2" applyFill="1" applyBorder="1"/>
    <xf numFmtId="0" fontId="2" fillId="2" borderId="17" xfId="2" applyFill="1" applyBorder="1"/>
    <xf numFmtId="0" fontId="15" fillId="0" borderId="0" xfId="2" applyFont="1" applyAlignment="1">
      <alignment horizontal="center" vertical="center" wrapText="1"/>
    </xf>
    <xf numFmtId="0" fontId="2" fillId="0" borderId="18" xfId="2" applyBorder="1" applyAlignment="1">
      <alignment vertical="center" wrapText="1"/>
    </xf>
    <xf numFmtId="0" fontId="2" fillId="0" borderId="17" xfId="2" applyBorder="1" applyAlignment="1">
      <alignment vertical="center" wrapText="1"/>
    </xf>
    <xf numFmtId="0" fontId="2" fillId="0" borderId="0" xfId="2" applyAlignment="1">
      <alignment vertical="center" wrapText="1"/>
    </xf>
    <xf numFmtId="0" fontId="2" fillId="0" borderId="15" xfId="2" applyBorder="1" applyAlignment="1">
      <alignment vertical="center" wrapText="1"/>
    </xf>
    <xf numFmtId="9" fontId="2" fillId="0" borderId="1" xfId="2" applyNumberFormat="1" applyBorder="1" applyAlignment="1">
      <alignment horizontal="center" vertical="center" wrapText="1"/>
    </xf>
    <xf numFmtId="9" fontId="2" fillId="0" borderId="26" xfId="2" applyNumberFormat="1" applyBorder="1" applyAlignment="1">
      <alignment horizontal="center" vertical="center" wrapText="1"/>
    </xf>
    <xf numFmtId="0" fontId="25" fillId="0" borderId="0" xfId="2" applyFont="1" applyAlignment="1">
      <alignment vertical="center" wrapText="1"/>
    </xf>
    <xf numFmtId="0" fontId="2" fillId="0" borderId="0" xfId="2" applyAlignment="1">
      <alignment horizontal="center" vertical="center" wrapText="1"/>
    </xf>
    <xf numFmtId="0" fontId="15" fillId="0" borderId="1" xfId="2" applyFont="1" applyBorder="1" applyAlignment="1">
      <alignment horizontal="center" vertical="center" wrapText="1"/>
    </xf>
    <xf numFmtId="0" fontId="15" fillId="0" borderId="1" xfId="2" applyFont="1" applyBorder="1" applyAlignment="1">
      <alignment vertical="center" wrapText="1"/>
    </xf>
    <xf numFmtId="0" fontId="26" fillId="0" borderId="1" xfId="0" applyFont="1" applyBorder="1" applyAlignment="1">
      <alignment horizontal="center" vertical="center" wrapText="1" readingOrder="1"/>
    </xf>
    <xf numFmtId="0" fontId="26" fillId="0" borderId="26" xfId="0" applyFont="1" applyBorder="1" applyAlignment="1">
      <alignment horizontal="center" vertical="center" wrapText="1" readingOrder="1"/>
    </xf>
    <xf numFmtId="0" fontId="2" fillId="0" borderId="1" xfId="2" applyBorder="1" applyAlignment="1">
      <alignment vertical="center" wrapText="1"/>
    </xf>
    <xf numFmtId="0" fontId="2" fillId="0" borderId="1" xfId="0" applyFont="1" applyBorder="1" applyAlignment="1">
      <alignment horizontal="center" vertical="center" wrapText="1" readingOrder="1"/>
    </xf>
    <xf numFmtId="0" fontId="2" fillId="0" borderId="26" xfId="0" applyFont="1" applyBorder="1" applyAlignment="1">
      <alignment horizontal="center" vertical="center" wrapText="1" readingOrder="1"/>
    </xf>
    <xf numFmtId="0" fontId="27" fillId="0" borderId="0" xfId="3" applyFont="1"/>
    <xf numFmtId="0" fontId="2" fillId="0" borderId="3" xfId="2" applyBorder="1" applyAlignment="1">
      <alignment horizontal="center" vertical="center" wrapText="1"/>
    </xf>
    <xf numFmtId="0" fontId="2" fillId="0" borderId="1" xfId="2" applyBorder="1" applyAlignment="1">
      <alignment horizontal="justify" vertical="center" wrapText="1"/>
    </xf>
    <xf numFmtId="9" fontId="22" fillId="0" borderId="4" xfId="0" applyNumberFormat="1" applyFont="1" applyBorder="1" applyAlignment="1">
      <alignment horizontal="center" vertical="center" wrapText="1"/>
    </xf>
    <xf numFmtId="0" fontId="2" fillId="0" borderId="0" xfId="2" applyAlignment="1">
      <alignment horizontal="justify" vertical="center" wrapText="1"/>
    </xf>
    <xf numFmtId="0" fontId="28" fillId="10" borderId="1" xfId="0" applyFont="1" applyFill="1" applyBorder="1" applyAlignment="1">
      <alignment horizontal="center" vertical="center" wrapText="1" readingOrder="1"/>
    </xf>
    <xf numFmtId="0" fontId="2" fillId="8" borderId="26" xfId="0" applyFont="1" applyFill="1" applyBorder="1" applyAlignment="1">
      <alignment horizontal="center" vertical="center" wrapText="1" readingOrder="1"/>
    </xf>
    <xf numFmtId="9" fontId="2" fillId="0" borderId="3" xfId="2" applyNumberFormat="1" applyBorder="1" applyAlignment="1">
      <alignment horizontal="center" vertical="center" wrapText="1"/>
    </xf>
    <xf numFmtId="0" fontId="27" fillId="0" borderId="0" xfId="3" applyFont="1" applyAlignment="1">
      <alignment horizontal="center" vertical="center"/>
    </xf>
    <xf numFmtId="0" fontId="28" fillId="11" borderId="1" xfId="0" applyFont="1" applyFill="1" applyBorder="1" applyAlignment="1">
      <alignment horizontal="center" vertical="center" wrapText="1" readingOrder="1"/>
    </xf>
    <xf numFmtId="0" fontId="29" fillId="0" borderId="0" xfId="3" applyFont="1" applyAlignment="1">
      <alignment vertical="center" textRotation="90" wrapText="1"/>
    </xf>
    <xf numFmtId="0" fontId="30" fillId="0" borderId="0" xfId="3" applyFont="1" applyAlignment="1">
      <alignment horizontal="center" vertical="center" wrapText="1"/>
    </xf>
    <xf numFmtId="0" fontId="27" fillId="0" borderId="0" xfId="3" applyFont="1" applyAlignment="1">
      <alignment horizontal="center" vertical="center" wrapText="1"/>
    </xf>
    <xf numFmtId="0" fontId="28" fillId="7" borderId="1" xfId="0" applyFont="1" applyFill="1" applyBorder="1" applyAlignment="1">
      <alignment horizontal="center" vertical="center" wrapText="1" readingOrder="1"/>
    </xf>
    <xf numFmtId="0" fontId="26" fillId="0" borderId="28" xfId="0" applyFont="1" applyBorder="1" applyAlignment="1">
      <alignment horizontal="center" vertical="center" wrapText="1" readingOrder="1"/>
    </xf>
    <xf numFmtId="0" fontId="28" fillId="7" borderId="28" xfId="0" applyFont="1" applyFill="1" applyBorder="1" applyAlignment="1">
      <alignment horizontal="center" vertical="center" wrapText="1" readingOrder="1"/>
    </xf>
    <xf numFmtId="0" fontId="28" fillId="11" borderId="28" xfId="0" applyFont="1" applyFill="1" applyBorder="1" applyAlignment="1">
      <alignment horizontal="center" vertical="center" wrapText="1" readingOrder="1"/>
    </xf>
    <xf numFmtId="0" fontId="28" fillId="10" borderId="28" xfId="0" applyFont="1" applyFill="1" applyBorder="1" applyAlignment="1">
      <alignment horizontal="center" vertical="center" wrapText="1" readingOrder="1"/>
    </xf>
    <xf numFmtId="0" fontId="2" fillId="8" borderId="29" xfId="0" applyFont="1" applyFill="1" applyBorder="1" applyAlignment="1">
      <alignment horizontal="center" vertical="center" wrapText="1" readingOrder="1"/>
    </xf>
    <xf numFmtId="9" fontId="2" fillId="0" borderId="27" xfId="2" applyNumberFormat="1" applyBorder="1" applyAlignment="1">
      <alignment horizontal="center" vertical="center" wrapText="1"/>
    </xf>
    <xf numFmtId="0" fontId="2" fillId="0" borderId="28" xfId="0" applyFont="1" applyBorder="1" applyAlignment="1">
      <alignment horizontal="center" vertical="center" wrapText="1" readingOrder="1"/>
    </xf>
    <xf numFmtId="0" fontId="27" fillId="0" borderId="0" xfId="3" applyFont="1" applyAlignment="1">
      <alignment vertical="center"/>
    </xf>
    <xf numFmtId="0" fontId="2" fillId="8" borderId="1" xfId="0" applyFont="1" applyFill="1" applyBorder="1" applyAlignment="1">
      <alignment horizontal="center" vertical="center" wrapText="1" readingOrder="1"/>
    </xf>
    <xf numFmtId="0" fontId="25" fillId="0" borderId="0" xfId="0" applyFont="1" applyAlignment="1">
      <alignment vertical="center" readingOrder="1"/>
    </xf>
    <xf numFmtId="0" fontId="31" fillId="0" borderId="0" xfId="3" applyFont="1"/>
    <xf numFmtId="0" fontId="2" fillId="0" borderId="0" xfId="0" applyFont="1" applyAlignment="1">
      <alignment vertical="center"/>
    </xf>
    <xf numFmtId="0" fontId="2" fillId="0" borderId="0" xfId="0" applyFont="1" applyAlignment="1">
      <alignment vertical="center" readingOrder="1"/>
    </xf>
    <xf numFmtId="0" fontId="2" fillId="0" borderId="0" xfId="3" applyFont="1" applyAlignment="1">
      <alignment vertical="center"/>
    </xf>
    <xf numFmtId="0" fontId="2" fillId="2" borderId="0" xfId="2" applyFill="1" applyAlignment="1">
      <alignment horizontal="left"/>
    </xf>
    <xf numFmtId="0" fontId="15" fillId="0" borderId="0" xfId="2" applyFont="1" applyAlignment="1">
      <alignment horizontal="left" vertical="center"/>
    </xf>
    <xf numFmtId="0" fontId="15" fillId="0" borderId="0" xfId="2" applyFont="1" applyAlignment="1">
      <alignment vertical="center" wrapText="1"/>
    </xf>
    <xf numFmtId="9" fontId="2" fillId="0" borderId="4" xfId="2" applyNumberFormat="1" applyBorder="1" applyAlignment="1">
      <alignment horizontal="center" vertical="center" wrapText="1"/>
    </xf>
    <xf numFmtId="9" fontId="22" fillId="0" borderId="4" xfId="0" applyNumberFormat="1" applyFont="1" applyBorder="1" applyAlignment="1">
      <alignment horizontal="left" vertical="center" wrapText="1"/>
    </xf>
    <xf numFmtId="0" fontId="2" fillId="0" borderId="0" xfId="2" applyAlignment="1">
      <alignment horizontal="left" vertical="center" wrapText="1"/>
    </xf>
    <xf numFmtId="14" fontId="2" fillId="2" borderId="0" xfId="2" applyNumberFormat="1" applyFill="1"/>
    <xf numFmtId="14" fontId="15" fillId="0" borderId="0" xfId="2" applyNumberFormat="1" applyFont="1" applyAlignment="1">
      <alignment horizontal="center" vertical="center"/>
    </xf>
    <xf numFmtId="9" fontId="2" fillId="0" borderId="4" xfId="2" applyNumberFormat="1" applyBorder="1" applyAlignment="1">
      <alignment horizontal="justify" vertical="center" wrapText="1"/>
    </xf>
    <xf numFmtId="14" fontId="2" fillId="0" borderId="0" xfId="2" applyNumberFormat="1" applyAlignment="1">
      <alignment vertical="center" wrapText="1"/>
    </xf>
    <xf numFmtId="14" fontId="2" fillId="0" borderId="0" xfId="2" applyNumberFormat="1" applyAlignment="1">
      <alignment horizontal="center" vertical="center" wrapText="1"/>
    </xf>
    <xf numFmtId="0" fontId="4" fillId="5" borderId="0" xfId="2" applyFont="1" applyFill="1" applyAlignment="1">
      <alignment vertical="center" wrapText="1"/>
    </xf>
    <xf numFmtId="0" fontId="5" fillId="5" borderId="0" xfId="2" applyFont="1" applyFill="1" applyAlignment="1">
      <alignment vertical="center" wrapText="1"/>
    </xf>
    <xf numFmtId="0" fontId="0" fillId="5" borderId="0" xfId="0" applyFill="1" applyAlignment="1">
      <alignment vertical="top" wrapText="1"/>
    </xf>
    <xf numFmtId="0" fontId="8" fillId="0" borderId="1" xfId="0" applyFont="1" applyBorder="1"/>
    <xf numFmtId="0" fontId="8" fillId="0" borderId="0" xfId="0" applyFont="1"/>
    <xf numFmtId="0" fontId="0" fillId="0" borderId="1" xfId="0" applyBorder="1"/>
    <xf numFmtId="0" fontId="0" fillId="0" borderId="0" xfId="0" applyAlignment="1">
      <alignment horizontal="center" vertical="center"/>
    </xf>
    <xf numFmtId="0" fontId="8" fillId="0" borderId="1" xfId="0" applyFont="1" applyBorder="1" applyAlignment="1">
      <alignment horizontal="center" vertical="center"/>
    </xf>
    <xf numFmtId="0" fontId="19" fillId="0" borderId="1" xfId="0" applyFont="1" applyBorder="1" applyAlignment="1">
      <alignment horizontal="center" vertical="center"/>
    </xf>
    <xf numFmtId="0" fontId="22" fillId="0" borderId="0" xfId="0" applyFont="1" applyAlignment="1">
      <alignment wrapText="1"/>
    </xf>
    <xf numFmtId="0" fontId="24" fillId="0" borderId="1" xfId="0" applyFont="1" applyBorder="1" applyAlignment="1">
      <alignment wrapText="1"/>
    </xf>
    <xf numFmtId="0" fontId="22" fillId="0" borderId="1" xfId="0" applyFont="1" applyBorder="1" applyAlignment="1">
      <alignment wrapText="1"/>
    </xf>
    <xf numFmtId="0" fontId="24" fillId="0" borderId="4" xfId="0" applyFont="1" applyBorder="1" applyAlignment="1">
      <alignment wrapText="1"/>
    </xf>
    <xf numFmtId="9" fontId="22" fillId="0" borderId="1" xfId="0" applyNumberFormat="1" applyFont="1" applyBorder="1" applyAlignment="1">
      <alignment wrapText="1"/>
    </xf>
    <xf numFmtId="0" fontId="22" fillId="0" borderId="4" xfId="0" applyFont="1" applyBorder="1" applyAlignment="1">
      <alignment wrapText="1"/>
    </xf>
    <xf numFmtId="0" fontId="14" fillId="0" borderId="1" xfId="2" applyFont="1" applyBorder="1" applyAlignment="1">
      <alignment horizontal="center" vertical="center" wrapText="1"/>
    </xf>
    <xf numFmtId="0" fontId="24" fillId="0" borderId="1" xfId="0" applyFont="1" applyBorder="1" applyAlignment="1">
      <alignment horizontal="center" wrapText="1"/>
    </xf>
    <xf numFmtId="0" fontId="5" fillId="0" borderId="0" xfId="2" applyFont="1" applyAlignment="1">
      <alignment horizontal="center" vertical="center" wrapText="1"/>
    </xf>
    <xf numFmtId="0" fontId="6" fillId="0" borderId="1" xfId="0" applyFont="1" applyBorder="1" applyAlignment="1">
      <alignment horizontal="left" vertical="center" wrapText="1"/>
    </xf>
    <xf numFmtId="0" fontId="22" fillId="0" borderId="8" xfId="0" applyFont="1" applyBorder="1" applyAlignment="1">
      <alignment wrapText="1"/>
    </xf>
    <xf numFmtId="0" fontId="24" fillId="0" borderId="0" xfId="0" applyFont="1" applyAlignment="1">
      <alignment wrapText="1"/>
    </xf>
    <xf numFmtId="0" fontId="22" fillId="0" borderId="11" xfId="0" applyFont="1" applyBorder="1" applyAlignment="1">
      <alignment wrapText="1"/>
    </xf>
    <xf numFmtId="0" fontId="22" fillId="0" borderId="34" xfId="0" applyFont="1" applyBorder="1" applyAlignment="1">
      <alignment wrapText="1"/>
    </xf>
    <xf numFmtId="0" fontId="22" fillId="0" borderId="3" xfId="0" applyFont="1" applyBorder="1" applyAlignment="1">
      <alignment wrapText="1"/>
    </xf>
    <xf numFmtId="0" fontId="22" fillId="0" borderId="26" xfId="0" applyFont="1" applyBorder="1" applyAlignment="1">
      <alignment wrapText="1"/>
    </xf>
    <xf numFmtId="0" fontId="2" fillId="2" borderId="3" xfId="2" applyFill="1" applyBorder="1" applyAlignment="1">
      <alignment wrapText="1"/>
    </xf>
    <xf numFmtId="0" fontId="22" fillId="0" borderId="27" xfId="0" applyFont="1" applyBorder="1" applyAlignment="1">
      <alignment wrapText="1"/>
    </xf>
    <xf numFmtId="0" fontId="22" fillId="0" borderId="29" xfId="0" applyFont="1" applyBorder="1" applyAlignment="1">
      <alignment wrapText="1"/>
    </xf>
    <xf numFmtId="0" fontId="22" fillId="0" borderId="24" xfId="0" applyFont="1" applyBorder="1" applyAlignment="1">
      <alignment wrapText="1"/>
    </xf>
    <xf numFmtId="0" fontId="22" fillId="0" borderId="33" xfId="0" applyFont="1" applyBorder="1" applyAlignment="1">
      <alignment wrapText="1"/>
    </xf>
    <xf numFmtId="0" fontId="2" fillId="2" borderId="27" xfId="2" applyFill="1" applyBorder="1" applyAlignment="1">
      <alignment wrapText="1"/>
    </xf>
    <xf numFmtId="0" fontId="23" fillId="0" borderId="29" xfId="0" applyFont="1" applyBorder="1" applyAlignment="1">
      <alignment horizontal="left" vertical="center" wrapText="1"/>
    </xf>
    <xf numFmtId="0" fontId="3" fillId="2" borderId="0" xfId="2" applyFont="1" applyFill="1" applyAlignment="1">
      <alignment vertical="center"/>
    </xf>
    <xf numFmtId="0" fontId="4" fillId="0" borderId="1" xfId="2" applyFont="1" applyBorder="1" applyAlignment="1">
      <alignment horizontal="justify" vertical="center" wrapText="1"/>
    </xf>
    <xf numFmtId="0" fontId="2" fillId="0" borderId="25" xfId="0" applyFont="1" applyBorder="1" applyAlignment="1">
      <alignment wrapText="1"/>
    </xf>
    <xf numFmtId="0" fontId="2" fillId="0" borderId="29" xfId="0" applyFont="1" applyBorder="1" applyAlignment="1">
      <alignment horizontal="left" vertical="center" wrapText="1"/>
    </xf>
    <xf numFmtId="0" fontId="2" fillId="0" borderId="33" xfId="0" applyFont="1" applyBorder="1" applyAlignment="1">
      <alignment wrapText="1"/>
    </xf>
    <xf numFmtId="0" fontId="20" fillId="0" borderId="8" xfId="0" applyFont="1" applyBorder="1" applyAlignment="1">
      <alignment horizontal="center" vertical="center" wrapText="1"/>
    </xf>
    <xf numFmtId="0" fontId="21" fillId="0" borderId="8" xfId="0" applyFont="1" applyBorder="1" applyAlignment="1">
      <alignment horizontal="center" vertical="center" wrapText="1"/>
    </xf>
    <xf numFmtId="0" fontId="3" fillId="2" borderId="0" xfId="2" applyFont="1" applyFill="1" applyAlignment="1">
      <alignment horizontal="center" vertical="center"/>
    </xf>
    <xf numFmtId="0" fontId="33" fillId="0" borderId="19" xfId="2" applyFont="1" applyBorder="1" applyAlignment="1">
      <alignment horizontal="center" vertical="center" wrapText="1"/>
    </xf>
    <xf numFmtId="9" fontId="0" fillId="0" borderId="11" xfId="0" applyNumberFormat="1" applyBorder="1" applyAlignment="1">
      <alignment horizontal="center" vertical="center" wrapText="1"/>
    </xf>
    <xf numFmtId="9" fontId="0" fillId="0" borderId="41" xfId="0" applyNumberFormat="1" applyBorder="1" applyAlignment="1">
      <alignment horizontal="center" vertical="center" wrapText="1"/>
    </xf>
    <xf numFmtId="9" fontId="0" fillId="0" borderId="1" xfId="0" applyNumberFormat="1" applyBorder="1" applyAlignment="1">
      <alignment horizontal="center" vertical="center" wrapText="1"/>
    </xf>
    <xf numFmtId="9" fontId="5" fillId="0" borderId="34" xfId="2" applyNumberFormat="1" applyFont="1" applyBorder="1" applyAlignment="1">
      <alignment horizontal="center" vertical="center" wrapText="1"/>
    </xf>
    <xf numFmtId="9" fontId="5" fillId="0" borderId="6" xfId="2" applyNumberFormat="1" applyFont="1" applyBorder="1" applyAlignment="1">
      <alignment horizontal="center" vertical="center" wrapText="1"/>
    </xf>
    <xf numFmtId="9" fontId="5" fillId="0" borderId="25" xfId="2" applyNumberFormat="1" applyFont="1" applyBorder="1" applyAlignment="1">
      <alignment horizontal="center" vertical="center" wrapText="1"/>
    </xf>
    <xf numFmtId="9" fontId="0" fillId="0" borderId="28" xfId="0" applyNumberFormat="1" applyBorder="1" applyAlignment="1">
      <alignment horizontal="center" vertical="center" wrapText="1"/>
    </xf>
    <xf numFmtId="9" fontId="5" fillId="0" borderId="36" xfId="2" applyNumberFormat="1" applyFont="1" applyBorder="1" applyAlignment="1">
      <alignment horizontal="center" vertical="center" wrapText="1"/>
    </xf>
    <xf numFmtId="9" fontId="0" fillId="0" borderId="8" xfId="0" applyNumberFormat="1" applyBorder="1" applyAlignment="1">
      <alignment horizontal="center" vertical="center" wrapText="1"/>
    </xf>
    <xf numFmtId="9" fontId="0" fillId="0" borderId="37" xfId="0" applyNumberFormat="1" applyBorder="1" applyAlignment="1">
      <alignment horizontal="center" vertical="center" wrapText="1"/>
    </xf>
    <xf numFmtId="9" fontId="0" fillId="4" borderId="3" xfId="0" applyNumberFormat="1" applyFill="1" applyBorder="1" applyAlignment="1" applyProtection="1">
      <alignment horizontal="center" vertical="center" wrapText="1"/>
      <protection locked="0"/>
    </xf>
    <xf numFmtId="9" fontId="0" fillId="4" borderId="27" xfId="0" applyNumberFormat="1" applyFill="1" applyBorder="1" applyAlignment="1" applyProtection="1">
      <alignment horizontal="center" vertical="center" wrapText="1"/>
      <protection locked="0"/>
    </xf>
    <xf numFmtId="0" fontId="33" fillId="0" borderId="38" xfId="2" applyFont="1" applyBorder="1" applyAlignment="1">
      <alignment horizontal="center" vertical="center" wrapText="1"/>
    </xf>
    <xf numFmtId="0" fontId="2" fillId="0" borderId="1" xfId="0" applyFont="1" applyBorder="1" applyAlignment="1">
      <alignment wrapText="1"/>
    </xf>
    <xf numFmtId="0" fontId="28" fillId="0" borderId="0" xfId="0" applyFont="1" applyAlignment="1">
      <alignment horizontal="center" vertical="center" wrapText="1" readingOrder="1"/>
    </xf>
    <xf numFmtId="9" fontId="2" fillId="0" borderId="0" xfId="2" applyNumberFormat="1" applyAlignment="1">
      <alignment horizontal="center" vertical="center" wrapText="1"/>
    </xf>
    <xf numFmtId="9" fontId="22" fillId="0" borderId="0" xfId="0" applyNumberFormat="1" applyFont="1" applyAlignment="1">
      <alignment horizontal="center" vertical="center" wrapText="1"/>
    </xf>
    <xf numFmtId="9" fontId="22" fillId="0" borderId="0" xfId="0" applyNumberFormat="1" applyFont="1" applyAlignment="1">
      <alignment horizontal="left" vertical="center" wrapText="1"/>
    </xf>
    <xf numFmtId="0" fontId="0" fillId="5" borderId="0" xfId="0" applyFill="1"/>
    <xf numFmtId="0" fontId="37" fillId="5" borderId="15" xfId="4" quotePrefix="1" applyFont="1" applyFill="1" applyBorder="1" applyAlignment="1">
      <alignment horizontal="left" vertical="top" wrapText="1"/>
    </xf>
    <xf numFmtId="0" fontId="38" fillId="5" borderId="2" xfId="4" quotePrefix="1" applyFont="1" applyFill="1" applyBorder="1" applyAlignment="1">
      <alignment horizontal="left" vertical="top" wrapText="1"/>
    </xf>
    <xf numFmtId="0" fontId="35" fillId="5" borderId="2" xfId="4" applyFont="1" applyFill="1" applyBorder="1"/>
    <xf numFmtId="3" fontId="6" fillId="4" borderId="3" xfId="2" applyNumberFormat="1" applyFont="1" applyFill="1" applyBorder="1" applyAlignment="1" applyProtection="1">
      <alignment horizontal="center" vertical="center" wrapText="1"/>
      <protection locked="0"/>
    </xf>
    <xf numFmtId="0" fontId="6" fillId="4" borderId="3" xfId="2" applyFont="1" applyFill="1" applyBorder="1" applyAlignment="1" applyProtection="1">
      <alignment horizontal="center" vertical="center" wrapText="1"/>
      <protection locked="0"/>
    </xf>
    <xf numFmtId="0" fontId="6" fillId="4" borderId="27" xfId="2" applyFont="1" applyFill="1" applyBorder="1" applyAlignment="1" applyProtection="1">
      <alignment horizontal="center" vertical="center" wrapText="1"/>
      <protection locked="0"/>
    </xf>
    <xf numFmtId="0" fontId="5" fillId="0" borderId="24" xfId="2" applyFont="1" applyBorder="1" applyAlignment="1">
      <alignment horizontal="center" vertical="center" wrapText="1"/>
    </xf>
    <xf numFmtId="0" fontId="5" fillId="0" borderId="65" xfId="2" applyFont="1" applyBorder="1" applyAlignment="1">
      <alignment horizontal="center" vertical="center" wrapText="1"/>
    </xf>
    <xf numFmtId="9" fontId="5" fillId="0" borderId="11" xfId="2" applyNumberFormat="1" applyFont="1" applyBorder="1" applyAlignment="1">
      <alignment horizontal="center" vertical="center" wrapText="1"/>
    </xf>
    <xf numFmtId="0" fontId="5" fillId="0" borderId="33" xfId="2" applyFont="1" applyBorder="1" applyAlignment="1">
      <alignment horizontal="center" vertical="center" wrapText="1"/>
    </xf>
    <xf numFmtId="9" fontId="15" fillId="0" borderId="0" xfId="0" applyNumberFormat="1" applyFont="1" applyAlignment="1">
      <alignment horizontal="left" vertical="center" wrapText="1"/>
    </xf>
    <xf numFmtId="9" fontId="8" fillId="0" borderId="3" xfId="0" applyNumberFormat="1" applyFont="1" applyBorder="1" applyAlignment="1">
      <alignment horizontal="center" vertical="center" wrapText="1"/>
    </xf>
    <xf numFmtId="9" fontId="8" fillId="0" borderId="26" xfId="0" applyNumberFormat="1" applyFont="1" applyBorder="1" applyAlignment="1">
      <alignment horizontal="center" vertical="center" wrapText="1"/>
    </xf>
    <xf numFmtId="9" fontId="8" fillId="0" borderId="27" xfId="0" applyNumberFormat="1" applyFont="1" applyBorder="1" applyAlignment="1">
      <alignment horizontal="center" vertical="center" wrapText="1"/>
    </xf>
    <xf numFmtId="9" fontId="8" fillId="0" borderId="29" xfId="0" applyNumberFormat="1" applyFont="1" applyBorder="1" applyAlignment="1">
      <alignment horizontal="center" vertical="center" wrapText="1"/>
    </xf>
    <xf numFmtId="9" fontId="5" fillId="0" borderId="0" xfId="2" applyNumberFormat="1" applyFont="1" applyAlignment="1">
      <alignment vertical="center" wrapText="1"/>
    </xf>
    <xf numFmtId="0" fontId="4" fillId="4" borderId="1" xfId="2" applyFont="1" applyFill="1" applyBorder="1" applyAlignment="1" applyProtection="1">
      <alignment horizontal="left" vertical="center" wrapText="1"/>
      <protection locked="0"/>
    </xf>
    <xf numFmtId="0" fontId="4" fillId="4" borderId="28" xfId="2" applyFont="1" applyFill="1" applyBorder="1" applyAlignment="1" applyProtection="1">
      <alignment horizontal="left" vertical="center" wrapText="1"/>
      <protection locked="0"/>
    </xf>
    <xf numFmtId="0" fontId="2" fillId="4" borderId="1" xfId="2" applyFill="1" applyBorder="1" applyAlignment="1" applyProtection="1">
      <alignment horizontal="justify" vertical="center" wrapText="1"/>
      <protection locked="0"/>
    </xf>
    <xf numFmtId="14" fontId="2" fillId="4" borderId="1" xfId="2" applyNumberFormat="1" applyFill="1" applyBorder="1" applyAlignment="1" applyProtection="1">
      <alignment horizontal="justify" vertical="center" wrapText="1"/>
      <protection locked="0"/>
    </xf>
    <xf numFmtId="14" fontId="15" fillId="0" borderId="1" xfId="0" applyNumberFormat="1" applyFont="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horizontal="center" vertical="center" wrapText="1"/>
    </xf>
    <xf numFmtId="0" fontId="14" fillId="0" borderId="0" xfId="2" applyFont="1" applyAlignment="1">
      <alignment horizontal="left" vertical="center" wrapText="1"/>
    </xf>
    <xf numFmtId="0" fontId="6" fillId="5" borderId="0" xfId="2" applyFont="1" applyFill="1" applyAlignment="1">
      <alignment horizontal="left" vertical="center" wrapText="1"/>
    </xf>
    <xf numFmtId="0" fontId="14" fillId="0" borderId="0" xfId="2" applyFont="1" applyAlignment="1">
      <alignment vertical="center" wrapText="1"/>
    </xf>
    <xf numFmtId="0" fontId="14" fillId="0" borderId="0" xfId="2" applyFont="1" applyAlignment="1">
      <alignment horizontal="center" vertical="center" wrapText="1"/>
    </xf>
    <xf numFmtId="0" fontId="6" fillId="0" borderId="0" xfId="2" applyFont="1" applyAlignment="1" applyProtection="1">
      <alignment horizontal="left" vertical="justify" wrapText="1"/>
      <protection locked="0"/>
    </xf>
    <xf numFmtId="0" fontId="14" fillId="0" borderId="0" xfId="2" applyFont="1" applyAlignment="1">
      <alignment horizontal="right" vertical="center" wrapText="1"/>
    </xf>
    <xf numFmtId="14" fontId="6" fillId="0" borderId="0" xfId="2" applyNumberFormat="1" applyFont="1" applyAlignment="1" applyProtection="1">
      <alignment horizontal="center" vertical="center" wrapText="1"/>
      <protection locked="0"/>
    </xf>
    <xf numFmtId="0" fontId="14" fillId="0" borderId="0" xfId="2" applyFont="1" applyAlignment="1">
      <alignment horizontal="center" vertical="center"/>
    </xf>
    <xf numFmtId="0" fontId="14" fillId="0" borderId="0" xfId="0" applyFont="1" applyAlignment="1">
      <alignment horizontal="left" vertical="center" wrapText="1"/>
    </xf>
    <xf numFmtId="49" fontId="14" fillId="0" borderId="0" xfId="0" applyNumberFormat="1" applyFont="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3" fillId="2" borderId="0" xfId="2" applyFont="1" applyFill="1" applyAlignment="1">
      <alignment horizontal="center"/>
    </xf>
    <xf numFmtId="0" fontId="32" fillId="2" borderId="0" xfId="2" applyFont="1" applyFill="1" applyAlignment="1">
      <alignment vertical="center" wrapText="1"/>
    </xf>
    <xf numFmtId="14" fontId="2" fillId="0" borderId="0" xfId="0" applyNumberFormat="1" applyFont="1" applyAlignment="1">
      <alignment horizontal="right" vertical="center" wrapText="1"/>
    </xf>
    <xf numFmtId="0" fontId="2" fillId="2" borderId="15" xfId="2" applyFill="1" applyBorder="1"/>
    <xf numFmtId="0" fontId="15" fillId="0" borderId="11" xfId="2" applyFont="1" applyBorder="1" applyAlignment="1">
      <alignment horizontal="center" vertical="center" wrapText="1"/>
    </xf>
    <xf numFmtId="0" fontId="15" fillId="0" borderId="9" xfId="2" applyFont="1" applyBorder="1" applyAlignment="1">
      <alignment horizontal="center" vertical="center" wrapText="1"/>
    </xf>
    <xf numFmtId="0" fontId="15" fillId="0" borderId="46" xfId="2" applyFont="1" applyBorder="1" applyAlignment="1">
      <alignment horizontal="center" vertical="center" wrapText="1"/>
    </xf>
    <xf numFmtId="0" fontId="39" fillId="5" borderId="15" xfId="4" quotePrefix="1" applyFont="1" applyFill="1" applyBorder="1" applyAlignment="1">
      <alignment horizontal="justify" vertical="center" wrapText="1"/>
    </xf>
    <xf numFmtId="0" fontId="39" fillId="5" borderId="0" xfId="4" quotePrefix="1" applyFont="1" applyFill="1" applyAlignment="1">
      <alignment horizontal="justify" vertical="center" wrapText="1"/>
    </xf>
    <xf numFmtId="0" fontId="39" fillId="5" borderId="2" xfId="4" quotePrefix="1" applyFont="1" applyFill="1" applyBorder="1" applyAlignment="1">
      <alignment horizontal="justify" vertical="center"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43" xfId="5" applyFont="1" applyFill="1" applyBorder="1" applyAlignment="1">
      <alignment horizontal="left" vertical="top" wrapText="1" readingOrder="1"/>
    </xf>
    <xf numFmtId="0" fontId="44" fillId="5" borderId="43" xfId="4" applyFont="1" applyFill="1" applyBorder="1" applyAlignment="1">
      <alignment horizontal="justify" vertical="center" wrapText="1"/>
    </xf>
    <xf numFmtId="0" fontId="37" fillId="5" borderId="42" xfId="4" quotePrefix="1" applyFont="1" applyFill="1" applyBorder="1" applyAlignment="1">
      <alignment vertical="top" wrapText="1"/>
    </xf>
    <xf numFmtId="0" fontId="37" fillId="5" borderId="43" xfId="4" quotePrefix="1" applyFont="1" applyFill="1" applyBorder="1" applyAlignment="1">
      <alignment vertical="top" wrapText="1"/>
    </xf>
    <xf numFmtId="0" fontId="37" fillId="5" borderId="44" xfId="4" quotePrefix="1" applyFont="1" applyFill="1" applyBorder="1" applyAlignment="1">
      <alignment vertical="top" wrapText="1"/>
    </xf>
    <xf numFmtId="0" fontId="37" fillId="5" borderId="0" xfId="4" quotePrefix="1" applyFont="1" applyFill="1" applyAlignment="1">
      <alignment vertical="top" wrapText="1"/>
    </xf>
    <xf numFmtId="0" fontId="0" fillId="5" borderId="0" xfId="0" applyFill="1" applyAlignment="1">
      <alignment wrapText="1"/>
    </xf>
    <xf numFmtId="0" fontId="35" fillId="5" borderId="42" xfId="4" applyFont="1" applyFill="1" applyBorder="1" applyAlignment="1">
      <alignment wrapText="1"/>
    </xf>
    <xf numFmtId="0" fontId="35" fillId="5" borderId="43" xfId="4" applyFont="1" applyFill="1" applyBorder="1" applyAlignment="1">
      <alignment wrapText="1"/>
    </xf>
    <xf numFmtId="0" fontId="35" fillId="5" borderId="44" xfId="4" applyFont="1" applyFill="1" applyBorder="1" applyAlignment="1">
      <alignment wrapText="1"/>
    </xf>
    <xf numFmtId="0" fontId="35" fillId="5" borderId="15" xfId="4" applyFont="1" applyFill="1" applyBorder="1" applyAlignment="1">
      <alignment wrapText="1"/>
    </xf>
    <xf numFmtId="0" fontId="35" fillId="5" borderId="2" xfId="4" applyFont="1" applyFill="1" applyBorder="1" applyAlignment="1">
      <alignment wrapText="1"/>
    </xf>
    <xf numFmtId="0" fontId="35" fillId="5" borderId="14" xfId="4" applyFont="1" applyFill="1" applyBorder="1" applyAlignment="1">
      <alignment wrapText="1"/>
    </xf>
    <xf numFmtId="0" fontId="35" fillId="5" borderId="13" xfId="4" applyFont="1" applyFill="1" applyBorder="1" applyAlignment="1">
      <alignment wrapText="1"/>
    </xf>
    <xf numFmtId="0" fontId="35" fillId="5" borderId="12" xfId="4" applyFont="1" applyFill="1" applyBorder="1" applyAlignment="1">
      <alignment wrapText="1"/>
    </xf>
    <xf numFmtId="0" fontId="35" fillId="5" borderId="0" xfId="4" applyFont="1" applyFill="1" applyAlignment="1">
      <alignment wrapText="1"/>
    </xf>
    <xf numFmtId="0" fontId="37" fillId="5" borderId="15" xfId="4" quotePrefix="1" applyFont="1" applyFill="1" applyBorder="1" applyAlignment="1">
      <alignment vertical="top" wrapText="1"/>
    </xf>
    <xf numFmtId="0" fontId="37" fillId="5" borderId="2" xfId="4" quotePrefix="1" applyFont="1" applyFill="1" applyBorder="1" applyAlignment="1">
      <alignment vertical="top" wrapText="1"/>
    </xf>
    <xf numFmtId="0" fontId="38" fillId="5" borderId="0" xfId="4" quotePrefix="1" applyFont="1" applyFill="1" applyAlignment="1">
      <alignment horizontal="left" vertical="top" wrapText="1"/>
    </xf>
    <xf numFmtId="0" fontId="41" fillId="5" borderId="0" xfId="4" applyFont="1" applyFill="1" applyAlignment="1">
      <alignment horizontal="left" vertical="center" wrapText="1"/>
    </xf>
    <xf numFmtId="0" fontId="35" fillId="5" borderId="0" xfId="4" applyFont="1" applyFill="1" applyAlignment="1">
      <alignment horizontal="left" vertical="center" wrapText="1"/>
    </xf>
    <xf numFmtId="0" fontId="35" fillId="5" borderId="0" xfId="4" quotePrefix="1" applyFont="1" applyFill="1" applyAlignment="1">
      <alignment horizontal="left" vertical="center" wrapText="1"/>
    </xf>
    <xf numFmtId="0" fontId="41" fillId="13" borderId="3" xfId="4" applyFont="1" applyFill="1" applyBorder="1" applyAlignment="1">
      <alignment horizontal="center" wrapText="1"/>
    </xf>
    <xf numFmtId="0" fontId="35" fillId="5" borderId="0" xfId="4" applyFont="1" applyFill="1"/>
    <xf numFmtId="0" fontId="43" fillId="5" borderId="0" xfId="0" applyFont="1" applyFill="1" applyAlignment="1">
      <alignment horizontal="left" vertical="center" wrapText="1"/>
    </xf>
    <xf numFmtId="0" fontId="44" fillId="5" borderId="0" xfId="0" applyFont="1" applyFill="1" applyAlignment="1">
      <alignment horizontal="left" vertical="top" wrapText="1"/>
    </xf>
    <xf numFmtId="0" fontId="41" fillId="5" borderId="3" xfId="4" applyFont="1" applyFill="1" applyBorder="1" applyAlignment="1">
      <alignment horizontal="center" vertical="center"/>
    </xf>
    <xf numFmtId="0" fontId="41" fillId="5" borderId="3" xfId="4" applyFont="1" applyFill="1" applyBorder="1" applyAlignment="1">
      <alignment horizontal="center" vertical="center" wrapText="1"/>
    </xf>
    <xf numFmtId="0" fontId="39" fillId="0" borderId="42" xfId="4" quotePrefix="1" applyFont="1" applyBorder="1" applyAlignment="1">
      <alignment horizontal="left" vertical="top" wrapText="1"/>
    </xf>
    <xf numFmtId="0" fontId="39" fillId="0" borderId="43" xfId="4" quotePrefix="1" applyFont="1" applyBorder="1" applyAlignment="1">
      <alignment horizontal="left" vertical="top" wrapText="1"/>
    </xf>
    <xf numFmtId="0" fontId="39" fillId="0" borderId="44" xfId="4" quotePrefix="1" applyFont="1" applyBorder="1" applyAlignment="1">
      <alignment horizontal="left" vertical="top" wrapText="1"/>
    </xf>
    <xf numFmtId="0" fontId="0" fillId="0" borderId="0" xfId="0" applyAlignment="1">
      <alignment wrapText="1"/>
    </xf>
    <xf numFmtId="0" fontId="4" fillId="0" borderId="6" xfId="2" applyFont="1" applyBorder="1" applyAlignment="1">
      <alignment horizontal="left" vertical="center" wrapText="1"/>
    </xf>
    <xf numFmtId="0" fontId="4" fillId="0" borderId="1" xfId="2" applyFont="1" applyBorder="1" applyAlignment="1">
      <alignment horizontal="left" vertical="center" wrapText="1"/>
    </xf>
    <xf numFmtId="0" fontId="4" fillId="0" borderId="28" xfId="2" applyFont="1" applyBorder="1" applyAlignment="1">
      <alignment horizontal="left" vertical="center" wrapText="1"/>
    </xf>
    <xf numFmtId="9" fontId="5" fillId="0" borderId="72" xfId="2" applyNumberFormat="1" applyFont="1" applyBorder="1" applyAlignment="1">
      <alignment horizontal="center" vertical="center" wrapText="1"/>
    </xf>
    <xf numFmtId="49" fontId="9" fillId="0" borderId="0" xfId="2" applyNumberFormat="1" applyFont="1" applyAlignment="1">
      <alignment vertical="center"/>
    </xf>
    <xf numFmtId="0" fontId="21" fillId="0" borderId="0" xfId="0" applyFont="1" applyAlignment="1">
      <alignment horizontal="center" vertical="center" wrapText="1"/>
    </xf>
    <xf numFmtId="9" fontId="21" fillId="0" borderId="0" xfId="0" applyNumberFormat="1" applyFont="1" applyAlignment="1">
      <alignment horizontal="center" vertical="center" wrapText="1"/>
    </xf>
    <xf numFmtId="9" fontId="3" fillId="0" borderId="0" xfId="2" applyNumberFormat="1" applyFont="1" applyAlignment="1">
      <alignment vertical="center" wrapText="1"/>
    </xf>
    <xf numFmtId="9" fontId="4" fillId="0" borderId="6"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9" fontId="4" fillId="0" borderId="28" xfId="0" applyNumberFormat="1" applyFont="1" applyBorder="1" applyAlignment="1">
      <alignment horizontal="center" vertical="center" wrapText="1"/>
    </xf>
    <xf numFmtId="9" fontId="4" fillId="0" borderId="0" xfId="2" applyNumberFormat="1" applyFont="1" applyAlignment="1">
      <alignment horizontal="center" vertical="center" wrapText="1"/>
    </xf>
    <xf numFmtId="0" fontId="8" fillId="5" borderId="5" xfId="0" applyFont="1" applyFill="1" applyBorder="1" applyAlignment="1">
      <alignment wrapText="1"/>
    </xf>
    <xf numFmtId="0" fontId="25" fillId="0" borderId="1" xfId="2" applyFont="1" applyBorder="1" applyAlignment="1">
      <alignment horizontal="left" vertical="center"/>
    </xf>
    <xf numFmtId="0" fontId="15" fillId="0" borderId="73" xfId="2" applyFont="1" applyBorder="1" applyAlignment="1">
      <alignment vertical="center" wrapText="1"/>
    </xf>
    <xf numFmtId="0" fontId="5" fillId="0" borderId="15" xfId="2" applyFont="1" applyBorder="1" applyAlignment="1">
      <alignment vertical="center" wrapText="1"/>
    </xf>
    <xf numFmtId="0" fontId="5" fillId="0" borderId="34" xfId="2" applyFont="1" applyBorder="1" applyAlignment="1">
      <alignment horizontal="center" vertical="center" wrapText="1"/>
    </xf>
    <xf numFmtId="0" fontId="5" fillId="0" borderId="25" xfId="2" applyFont="1" applyBorder="1" applyAlignment="1">
      <alignment horizontal="center" vertical="center" wrapText="1"/>
    </xf>
    <xf numFmtId="0" fontId="6" fillId="0" borderId="26" xfId="2" applyFont="1" applyBorder="1" applyAlignment="1">
      <alignment horizontal="justify" vertical="center" wrapText="1"/>
    </xf>
    <xf numFmtId="0" fontId="6" fillId="0" borderId="29" xfId="2" applyFont="1" applyBorder="1" applyAlignment="1">
      <alignment horizontal="justify" vertical="center" wrapText="1"/>
    </xf>
    <xf numFmtId="9" fontId="5" fillId="0" borderId="20" xfId="2" applyNumberFormat="1" applyFont="1" applyBorder="1" applyAlignment="1">
      <alignment horizontal="center" vertical="center" wrapText="1"/>
    </xf>
    <xf numFmtId="0" fontId="5" fillId="0" borderId="31" xfId="2" applyFont="1" applyBorder="1" applyAlignment="1">
      <alignment horizontal="center" vertical="center" wrapText="1"/>
    </xf>
    <xf numFmtId="0" fontId="5" fillId="0" borderId="28" xfId="2" applyFont="1" applyBorder="1" applyAlignment="1">
      <alignment horizontal="center" vertical="center" wrapText="1"/>
    </xf>
    <xf numFmtId="0" fontId="5" fillId="0" borderId="28" xfId="2" applyFont="1" applyBorder="1" applyAlignment="1">
      <alignment vertical="center" wrapText="1"/>
    </xf>
    <xf numFmtId="9" fontId="5" fillId="0" borderId="28" xfId="2" applyNumberFormat="1" applyFont="1" applyBorder="1" applyAlignment="1">
      <alignment horizontal="center" vertical="center" wrapText="1"/>
    </xf>
    <xf numFmtId="9" fontId="5" fillId="0" borderId="29" xfId="2" applyNumberFormat="1" applyFont="1" applyBorder="1" applyAlignment="1">
      <alignment horizontal="center" vertical="center" wrapText="1"/>
    </xf>
    <xf numFmtId="0" fontId="2" fillId="0" borderId="24" xfId="2" applyBorder="1" applyAlignment="1">
      <alignment horizontal="center" vertical="center" wrapText="1"/>
    </xf>
    <xf numFmtId="0" fontId="2" fillId="4" borderId="4" xfId="2" applyFill="1" applyBorder="1" applyAlignment="1" applyProtection="1">
      <alignment horizontal="justify" vertical="center" wrapText="1"/>
      <protection locked="0"/>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7" xfId="2" applyFont="1" applyBorder="1" applyAlignment="1">
      <alignment horizontal="center" vertical="center" wrapText="1"/>
    </xf>
    <xf numFmtId="14" fontId="15" fillId="0" borderId="76" xfId="2" applyNumberFormat="1" applyFont="1" applyBorder="1" applyAlignment="1">
      <alignment horizontal="center" vertical="center" wrapText="1"/>
    </xf>
    <xf numFmtId="0" fontId="15" fillId="0" borderId="78" xfId="2"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9" fontId="0" fillId="0" borderId="1" xfId="0" applyNumberFormat="1" applyBorder="1" applyAlignment="1">
      <alignment horizontal="center" vertical="center"/>
    </xf>
    <xf numFmtId="0" fontId="6" fillId="4" borderId="3" xfId="6" applyNumberFormat="1" applyFont="1" applyFill="1" applyBorder="1" applyAlignment="1" applyProtection="1">
      <alignment horizontal="center" vertical="center" wrapText="1"/>
      <protection locked="0"/>
    </xf>
    <xf numFmtId="0" fontId="4" fillId="0" borderId="1" xfId="2" applyFont="1" applyBorder="1" applyAlignment="1">
      <alignment horizontal="center" vertical="center" wrapText="1"/>
    </xf>
    <xf numFmtId="0" fontId="6" fillId="0" borderId="1" xfId="0" applyFont="1" applyBorder="1" applyAlignment="1">
      <alignment horizontal="center" vertical="center" wrapText="1"/>
    </xf>
    <xf numFmtId="0" fontId="6" fillId="5" borderId="1" xfId="0" applyFont="1" applyFill="1" applyBorder="1" applyAlignment="1">
      <alignment horizontal="center" vertical="center" wrapText="1"/>
    </xf>
    <xf numFmtId="0" fontId="4" fillId="5" borderId="1" xfId="2" applyFont="1" applyFill="1" applyBorder="1" applyAlignment="1">
      <alignment horizontal="center" vertical="center" wrapText="1"/>
    </xf>
    <xf numFmtId="14" fontId="2" fillId="0" borderId="1" xfId="0" applyNumberFormat="1" applyFont="1" applyBorder="1" applyAlignment="1">
      <alignment horizontal="center" vertical="center" wrapText="1"/>
    </xf>
    <xf numFmtId="0" fontId="4" fillId="4" borderId="6" xfId="2" applyFont="1" applyFill="1" applyBorder="1" applyAlignment="1" applyProtection="1">
      <alignment horizontal="center" vertical="center" wrapText="1"/>
      <protection locked="0"/>
    </xf>
    <xf numFmtId="0" fontId="4" fillId="0" borderId="6" xfId="2" applyFont="1" applyBorder="1" applyAlignment="1">
      <alignment horizontal="center" vertical="center" wrapText="1"/>
    </xf>
    <xf numFmtId="0" fontId="4" fillId="4" borderId="1" xfId="2" applyFont="1" applyFill="1" applyBorder="1" applyAlignment="1" applyProtection="1">
      <alignment horizontal="center" vertical="center" wrapText="1"/>
      <protection locked="0"/>
    </xf>
    <xf numFmtId="0" fontId="4" fillId="4" borderId="4" xfId="2" applyFont="1" applyFill="1" applyBorder="1" applyAlignment="1" applyProtection="1">
      <alignment horizontal="center" vertical="center" wrapText="1"/>
      <protection locked="0"/>
    </xf>
    <xf numFmtId="0" fontId="2" fillId="0" borderId="1" xfId="2" applyBorder="1" applyAlignment="1">
      <alignment horizontal="center" vertical="center" wrapText="1"/>
    </xf>
    <xf numFmtId="0" fontId="2" fillId="0" borderId="4" xfId="2" applyBorder="1" applyAlignment="1">
      <alignment horizontal="center" vertical="center" wrapText="1"/>
    </xf>
    <xf numFmtId="0" fontId="2" fillId="4" borderId="4" xfId="2" applyFill="1" applyBorder="1" applyAlignment="1" applyProtection="1">
      <alignment horizontal="center" vertical="center" wrapText="1"/>
      <protection locked="0"/>
    </xf>
    <xf numFmtId="14" fontId="2" fillId="4" borderId="4" xfId="2" applyNumberFormat="1" applyFill="1" applyBorder="1" applyAlignment="1" applyProtection="1">
      <alignment horizontal="center" vertical="center" wrapText="1"/>
      <protection locked="0"/>
    </xf>
    <xf numFmtId="0" fontId="2" fillId="4" borderId="1" xfId="2" applyFill="1" applyBorder="1" applyAlignment="1" applyProtection="1">
      <alignment horizontal="center" vertical="center" wrapText="1"/>
      <protection locked="0"/>
    </xf>
    <xf numFmtId="0" fontId="39" fillId="4" borderId="1" xfId="0" applyFont="1" applyFill="1" applyBorder="1" applyAlignment="1" applyProtection="1">
      <alignment horizontal="center" vertical="center" wrapText="1"/>
      <protection locked="0"/>
    </xf>
    <xf numFmtId="0" fontId="22" fillId="4" borderId="1" xfId="0" applyFont="1" applyFill="1" applyBorder="1" applyAlignment="1">
      <alignment horizontal="justify" vertical="center"/>
    </xf>
    <xf numFmtId="0" fontId="22" fillId="4" borderId="1" xfId="0" applyFont="1" applyFill="1" applyBorder="1" applyAlignment="1">
      <alignment horizontal="justify" vertical="center" wrapText="1"/>
    </xf>
    <xf numFmtId="14" fontId="22" fillId="4" borderId="1" xfId="0" applyNumberFormat="1" applyFont="1" applyFill="1" applyBorder="1" applyAlignment="1">
      <alignment horizontal="justify" vertical="center" wrapText="1"/>
    </xf>
    <xf numFmtId="14" fontId="49" fillId="4" borderId="1" xfId="0" applyNumberFormat="1" applyFont="1" applyFill="1" applyBorder="1" applyAlignment="1">
      <alignment horizontal="justify" vertical="center" wrapText="1"/>
    </xf>
    <xf numFmtId="0" fontId="2" fillId="4" borderId="1" xfId="2" applyFill="1" applyBorder="1" applyAlignment="1" applyProtection="1">
      <alignment vertical="center" wrapText="1"/>
      <protection locked="0"/>
    </xf>
    <xf numFmtId="0" fontId="22" fillId="4" borderId="0" xfId="0" applyFont="1" applyFill="1" applyAlignment="1">
      <alignment horizontal="justify" vertical="center" wrapText="1"/>
    </xf>
    <xf numFmtId="0" fontId="22" fillId="4" borderId="6" xfId="0" applyFont="1" applyFill="1" applyBorder="1" applyAlignment="1">
      <alignment horizontal="justify" vertical="center" wrapText="1"/>
    </xf>
    <xf numFmtId="0" fontId="50" fillId="4" borderId="1" xfId="0" applyFont="1" applyFill="1" applyBorder="1" applyAlignment="1">
      <alignment horizontal="justify" vertical="center" wrapText="1"/>
    </xf>
    <xf numFmtId="0" fontId="47" fillId="0" borderId="1" xfId="2" applyFont="1" applyBorder="1" applyAlignment="1" applyProtection="1">
      <alignment vertical="center" wrapText="1"/>
      <protection locked="0"/>
    </xf>
    <xf numFmtId="0" fontId="47" fillId="0" borderId="1" xfId="2"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32" fillId="2" borderId="0" xfId="2" applyFont="1" applyFill="1" applyAlignment="1">
      <alignment horizontal="center" vertical="center" wrapText="1"/>
    </xf>
    <xf numFmtId="14" fontId="2" fillId="0" borderId="0" xfId="0" applyNumberFormat="1" applyFont="1" applyAlignment="1">
      <alignment horizontal="center" vertical="center" wrapText="1"/>
    </xf>
    <xf numFmtId="14" fontId="15" fillId="0" borderId="0" xfId="0" applyNumberFormat="1" applyFont="1" applyAlignment="1">
      <alignment horizontal="center" vertical="center" wrapText="1"/>
    </xf>
    <xf numFmtId="0" fontId="15" fillId="0" borderId="0" xfId="0" applyFont="1" applyAlignment="1">
      <alignment horizontal="right" vertical="center" wrapText="1"/>
    </xf>
    <xf numFmtId="14" fontId="2" fillId="0" borderId="0" xfId="0" applyNumberFormat="1" applyFont="1" applyAlignment="1">
      <alignment vertical="center" wrapText="1"/>
    </xf>
    <xf numFmtId="14" fontId="2" fillId="0" borderId="0" xfId="0" applyNumberFormat="1" applyFont="1" applyAlignment="1">
      <alignment horizontal="left" vertical="center" wrapText="1"/>
    </xf>
    <xf numFmtId="0" fontId="14" fillId="0" borderId="8" xfId="0" applyFont="1" applyBorder="1" applyAlignment="1" applyProtection="1">
      <alignment horizontal="center" vertical="center" wrapText="1"/>
      <protection locked="0"/>
    </xf>
    <xf numFmtId="0" fontId="6" fillId="3" borderId="1" xfId="2" applyFont="1" applyFill="1" applyBorder="1" applyAlignment="1" applyProtection="1">
      <alignment horizontal="center" vertical="center" wrapText="1"/>
      <protection locked="0"/>
    </xf>
    <xf numFmtId="0" fontId="47" fillId="0" borderId="1" xfId="2" applyFont="1" applyBorder="1" applyAlignment="1" applyProtection="1">
      <alignment horizontal="center" vertical="center" wrapText="1"/>
      <protection locked="0"/>
    </xf>
    <xf numFmtId="0" fontId="15" fillId="0" borderId="39" xfId="2" applyFont="1" applyBorder="1" applyAlignment="1">
      <alignment horizontal="center" vertical="center" textRotation="90" wrapText="1"/>
    </xf>
    <xf numFmtId="0" fontId="15" fillId="0" borderId="40" xfId="2" applyFont="1" applyBorder="1" applyAlignment="1">
      <alignment horizontal="center" vertical="center" textRotation="90" wrapText="1"/>
    </xf>
    <xf numFmtId="0" fontId="15" fillId="0" borderId="33" xfId="2" applyFont="1" applyBorder="1" applyAlignment="1">
      <alignment horizontal="center" vertical="center" textRotation="90" wrapText="1"/>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8"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1" xfId="2" applyFont="1" applyBorder="1" applyAlignment="1">
      <alignment horizontal="center" vertical="center" wrapText="1"/>
    </xf>
    <xf numFmtId="0" fontId="15" fillId="0" borderId="32" xfId="2" applyFont="1" applyBorder="1" applyAlignment="1">
      <alignment horizontal="center" vertical="center" wrapText="1"/>
    </xf>
    <xf numFmtId="0" fontId="6" fillId="5" borderId="1" xfId="2" applyFont="1" applyFill="1" applyBorder="1" applyAlignment="1">
      <alignment horizontal="left" vertical="center" wrapText="1"/>
    </xf>
    <xf numFmtId="0" fontId="6" fillId="5" borderId="0" xfId="2" applyFont="1" applyFill="1" applyAlignment="1">
      <alignment horizontal="left" vertical="center" wrapText="1"/>
    </xf>
    <xf numFmtId="0" fontId="34" fillId="12" borderId="30" xfId="4" applyFont="1" applyFill="1" applyBorder="1" applyAlignment="1">
      <alignment horizontal="center" vertical="center" wrapText="1"/>
    </xf>
    <xf numFmtId="0" fontId="34" fillId="12" borderId="31" xfId="4" applyFont="1" applyFill="1" applyBorder="1" applyAlignment="1">
      <alignment horizontal="center" vertical="center" wrapText="1"/>
    </xf>
    <xf numFmtId="0" fontId="34" fillId="12" borderId="32" xfId="4" applyFont="1" applyFill="1" applyBorder="1" applyAlignment="1">
      <alignment horizontal="center" vertical="center" wrapText="1"/>
    </xf>
    <xf numFmtId="0" fontId="35" fillId="0" borderId="15" xfId="4" quotePrefix="1" applyFont="1" applyBorder="1" applyAlignment="1">
      <alignment horizontal="left" vertical="center" wrapText="1"/>
    </xf>
    <xf numFmtId="0" fontId="35" fillId="0" borderId="0" xfId="4" quotePrefix="1" applyFont="1" applyAlignment="1">
      <alignment horizontal="left" vertical="center" wrapText="1"/>
    </xf>
    <xf numFmtId="0" fontId="35" fillId="0" borderId="2" xfId="4" quotePrefix="1" applyFont="1" applyBorder="1" applyAlignment="1">
      <alignment horizontal="left" vertical="center" wrapText="1"/>
    </xf>
    <xf numFmtId="0" fontId="35" fillId="0" borderId="45" xfId="4" quotePrefix="1" applyFont="1" applyBorder="1" applyAlignment="1">
      <alignment horizontal="left" vertical="center" wrapText="1"/>
    </xf>
    <xf numFmtId="0" fontId="35" fillId="0" borderId="9" xfId="4" quotePrefix="1" applyFont="1" applyBorder="1" applyAlignment="1">
      <alignment horizontal="left" vertical="center" wrapText="1"/>
    </xf>
    <xf numFmtId="0" fontId="35" fillId="0" borderId="46" xfId="4" quotePrefix="1" applyFont="1" applyBorder="1" applyAlignment="1">
      <alignment horizontal="left" vertical="center" wrapText="1"/>
    </xf>
    <xf numFmtId="0" fontId="37" fillId="5" borderId="42" xfId="4" quotePrefix="1" applyFont="1" applyFill="1" applyBorder="1" applyAlignment="1">
      <alignment horizontal="left" vertical="top" wrapText="1"/>
    </xf>
    <xf numFmtId="0" fontId="38" fillId="5" borderId="43" xfId="4" quotePrefix="1" applyFont="1" applyFill="1" applyBorder="1" applyAlignment="1">
      <alignment horizontal="left" vertical="top" wrapText="1"/>
    </xf>
    <xf numFmtId="0" fontId="38" fillId="5" borderId="44" xfId="4" quotePrefix="1" applyFont="1" applyFill="1" applyBorder="1" applyAlignment="1">
      <alignment horizontal="left" vertical="top" wrapText="1"/>
    </xf>
    <xf numFmtId="0" fontId="39" fillId="5" borderId="45" xfId="4" quotePrefix="1" applyFont="1" applyFill="1" applyBorder="1" applyAlignment="1">
      <alignment horizontal="justify" vertical="center" wrapText="1"/>
    </xf>
    <xf numFmtId="0" fontId="39" fillId="5" borderId="9" xfId="4" quotePrefix="1" applyFont="1" applyFill="1" applyBorder="1" applyAlignment="1">
      <alignment horizontal="justify" vertical="center" wrapText="1"/>
    </xf>
    <xf numFmtId="0" fontId="39" fillId="5" borderId="46" xfId="4" quotePrefix="1" applyFont="1" applyFill="1" applyBorder="1" applyAlignment="1">
      <alignment horizontal="justify" vertical="center" wrapText="1"/>
    </xf>
    <xf numFmtId="0" fontId="43" fillId="13" borderId="69" xfId="5" applyFont="1" applyFill="1" applyBorder="1" applyAlignment="1">
      <alignment horizontal="center" vertical="center" wrapText="1"/>
    </xf>
    <xf numFmtId="0" fontId="43" fillId="13" borderId="48" xfId="5" applyFont="1" applyFill="1" applyBorder="1" applyAlignment="1">
      <alignment horizontal="center" vertical="center" wrapText="1"/>
    </xf>
    <xf numFmtId="0" fontId="43" fillId="13" borderId="49" xfId="4" applyFont="1" applyFill="1" applyBorder="1" applyAlignment="1">
      <alignment horizontal="center" vertical="center" wrapText="1"/>
    </xf>
    <xf numFmtId="0" fontId="43" fillId="13" borderId="50" xfId="4" applyFont="1" applyFill="1" applyBorder="1" applyAlignment="1">
      <alignment horizontal="center" vertical="center"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9" fillId="4" borderId="42" xfId="4" quotePrefix="1" applyFont="1" applyFill="1" applyBorder="1" applyAlignment="1">
      <alignment horizontal="left" vertical="top" wrapText="1"/>
    </xf>
    <xf numFmtId="0" fontId="39" fillId="4" borderId="43" xfId="4" quotePrefix="1" applyFont="1" applyFill="1" applyBorder="1" applyAlignment="1">
      <alignment horizontal="left" vertical="top" wrapText="1"/>
    </xf>
    <xf numFmtId="0" fontId="39" fillId="4" borderId="44"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43" fillId="5" borderId="51" xfId="5" applyFont="1" applyFill="1" applyBorder="1" applyAlignment="1">
      <alignment horizontal="left" vertical="top" wrapText="1" readingOrder="1"/>
    </xf>
    <xf numFmtId="0" fontId="43" fillId="5" borderId="52" xfId="5" applyFont="1" applyFill="1" applyBorder="1" applyAlignment="1">
      <alignment horizontal="left" vertical="top" wrapText="1" readingOrder="1"/>
    </xf>
    <xf numFmtId="0" fontId="44" fillId="5" borderId="53" xfId="4" applyFont="1" applyFill="1" applyBorder="1" applyAlignment="1">
      <alignment horizontal="justify" vertical="center" wrapText="1"/>
    </xf>
    <xf numFmtId="0" fontId="44" fillId="5" borderId="54" xfId="4" applyFont="1" applyFill="1" applyBorder="1" applyAlignment="1">
      <alignment horizontal="justify" vertical="center" wrapText="1"/>
    </xf>
    <xf numFmtId="0" fontId="43" fillId="5" borderId="55" xfId="0" applyFont="1" applyFill="1" applyBorder="1" applyAlignment="1">
      <alignment horizontal="left" vertical="center" wrapText="1"/>
    </xf>
    <xf numFmtId="0" fontId="43" fillId="5" borderId="56" xfId="0" applyFont="1" applyFill="1" applyBorder="1" applyAlignment="1">
      <alignment horizontal="left" vertical="center" wrapText="1"/>
    </xf>
    <xf numFmtId="0" fontId="44" fillId="5" borderId="57" xfId="4" applyFont="1" applyFill="1" applyBorder="1" applyAlignment="1">
      <alignment horizontal="justify" vertical="center" wrapText="1"/>
    </xf>
    <xf numFmtId="0" fontId="44" fillId="5" borderId="58" xfId="4" applyFont="1" applyFill="1" applyBorder="1" applyAlignment="1">
      <alignment horizontal="justify" vertical="center" wrapText="1"/>
    </xf>
    <xf numFmtId="0" fontId="43" fillId="5" borderId="71" xfId="0" applyFont="1" applyFill="1" applyBorder="1" applyAlignment="1">
      <alignment horizontal="left" vertical="center" wrapText="1"/>
    </xf>
    <xf numFmtId="0" fontId="43" fillId="5" borderId="60" xfId="0" applyFont="1" applyFill="1" applyBorder="1" applyAlignment="1">
      <alignment horizontal="left" vertical="center" wrapText="1"/>
    </xf>
    <xf numFmtId="0" fontId="43" fillId="5" borderId="61" xfId="0" applyFont="1" applyFill="1" applyBorder="1" applyAlignment="1">
      <alignment horizontal="left" vertical="center" wrapText="1"/>
    </xf>
    <xf numFmtId="0" fontId="43" fillId="5" borderId="62" xfId="0" applyFont="1" applyFill="1" applyBorder="1" applyAlignment="1">
      <alignment horizontal="left" vertical="center" wrapText="1"/>
    </xf>
    <xf numFmtId="0" fontId="44" fillId="5" borderId="63" xfId="0" applyFont="1" applyFill="1" applyBorder="1" applyAlignment="1">
      <alignment horizontal="justify" vertical="center" wrapText="1"/>
    </xf>
    <xf numFmtId="0" fontId="44" fillId="5" borderId="64" xfId="0" applyFont="1" applyFill="1" applyBorder="1" applyAlignment="1">
      <alignment horizontal="justify" vertical="center" wrapText="1"/>
    </xf>
    <xf numFmtId="0" fontId="43" fillId="13" borderId="47" xfId="5" applyFont="1" applyFill="1" applyBorder="1" applyAlignment="1">
      <alignment horizontal="center" vertical="center" wrapText="1"/>
    </xf>
    <xf numFmtId="0" fontId="37" fillId="5" borderId="15"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70" xfId="5" applyFont="1" applyFill="1" applyBorder="1" applyAlignment="1">
      <alignment horizontal="left" vertical="top" wrapText="1" readingOrder="1"/>
    </xf>
    <xf numFmtId="0" fontId="37" fillId="5" borderId="3" xfId="4" quotePrefix="1" applyFont="1" applyFill="1" applyBorder="1" applyAlignment="1">
      <alignment horizontal="left" vertical="top" wrapText="1"/>
    </xf>
    <xf numFmtId="0" fontId="37" fillId="5" borderId="1" xfId="4" quotePrefix="1" applyFont="1" applyFill="1" applyBorder="1" applyAlignment="1">
      <alignment horizontal="left" vertical="top" wrapText="1"/>
    </xf>
    <xf numFmtId="0" fontId="37" fillId="5" borderId="26" xfId="4" quotePrefix="1" applyFont="1" applyFill="1" applyBorder="1" applyAlignment="1">
      <alignment horizontal="left" vertical="top" wrapText="1"/>
    </xf>
    <xf numFmtId="0" fontId="43" fillId="5" borderId="59" xfId="0" applyFont="1" applyFill="1" applyBorder="1" applyAlignment="1">
      <alignment horizontal="left" vertical="center" wrapText="1"/>
    </xf>
    <xf numFmtId="0" fontId="8" fillId="5" borderId="1" xfId="0" applyFont="1" applyFill="1" applyBorder="1" applyAlignment="1">
      <alignment horizontal="left" vertical="top" wrapText="1"/>
    </xf>
    <xf numFmtId="14" fontId="8" fillId="5" borderId="1" xfId="0" applyNumberFormat="1" applyFont="1" applyFill="1" applyBorder="1" applyAlignment="1">
      <alignment horizontal="left" wrapText="1"/>
    </xf>
    <xf numFmtId="0" fontId="14" fillId="0" borderId="1" xfId="2" applyFont="1" applyBorder="1" applyAlignment="1">
      <alignment horizontal="center" vertical="center" wrapText="1"/>
    </xf>
    <xf numFmtId="0" fontId="4" fillId="0" borderId="1" xfId="2" applyFont="1" applyBorder="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25"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5" fillId="0" borderId="21" xfId="2" applyFont="1" applyBorder="1" applyAlignment="1">
      <alignment horizontal="center" vertical="center" wrapText="1"/>
    </xf>
    <xf numFmtId="0" fontId="5" fillId="0" borderId="22" xfId="2" applyFont="1" applyBorder="1" applyAlignment="1">
      <alignment horizontal="center" vertical="center" wrapText="1"/>
    </xf>
    <xf numFmtId="0" fontId="5" fillId="0" borderId="23"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25" xfId="2" applyFont="1" applyBorder="1" applyAlignment="1">
      <alignment horizontal="center" vertical="center" wrapText="1"/>
    </xf>
    <xf numFmtId="0" fontId="15" fillId="0" borderId="5" xfId="2" applyFont="1" applyBorder="1" applyAlignment="1">
      <alignment horizontal="center" vertical="center" wrapText="1"/>
    </xf>
    <xf numFmtId="0" fontId="15" fillId="0" borderId="66" xfId="2" applyFont="1" applyBorder="1" applyAlignment="1">
      <alignment horizontal="center" vertical="center" textRotation="90" wrapText="1"/>
    </xf>
    <xf numFmtId="0" fontId="15" fillId="0" borderId="67" xfId="2" applyFont="1" applyBorder="1" applyAlignment="1">
      <alignment horizontal="center" vertical="center" textRotation="90" wrapText="1"/>
    </xf>
    <xf numFmtId="0" fontId="15" fillId="0" borderId="3" xfId="2" applyFont="1" applyBorder="1" applyAlignment="1">
      <alignment horizontal="center" vertical="center" textRotation="90" wrapText="1"/>
    </xf>
    <xf numFmtId="0" fontId="15" fillId="0" borderId="27" xfId="2" applyFont="1" applyBorder="1" applyAlignment="1">
      <alignment horizontal="center" vertical="center" textRotation="90" wrapText="1"/>
    </xf>
    <xf numFmtId="0" fontId="15" fillId="2" borderId="21" xfId="2" applyFont="1" applyFill="1" applyBorder="1" applyAlignment="1">
      <alignment horizontal="center"/>
    </xf>
    <xf numFmtId="0" fontId="15" fillId="2" borderId="22" xfId="2" applyFont="1" applyFill="1" applyBorder="1" applyAlignment="1">
      <alignment horizontal="center"/>
    </xf>
    <xf numFmtId="0" fontId="15" fillId="2" borderId="23" xfId="2" applyFont="1" applyFill="1" applyBorder="1" applyAlignment="1">
      <alignment horizontal="center"/>
    </xf>
    <xf numFmtId="9" fontId="24" fillId="0" borderId="6" xfId="0" applyNumberFormat="1" applyFont="1" applyBorder="1" applyAlignment="1">
      <alignment horizontal="center" vertical="center" wrapText="1"/>
    </xf>
    <xf numFmtId="9" fontId="24" fillId="0" borderId="1" xfId="0" applyNumberFormat="1" applyFont="1" applyBorder="1" applyAlignment="1">
      <alignment horizontal="center" vertical="center" wrapText="1"/>
    </xf>
    <xf numFmtId="9" fontId="24" fillId="0" borderId="28" xfId="0" applyNumberFormat="1" applyFont="1" applyBorder="1" applyAlignment="1">
      <alignment horizontal="center" vertical="center" wrapText="1"/>
    </xf>
    <xf numFmtId="9" fontId="24" fillId="0" borderId="25" xfId="0" applyNumberFormat="1" applyFont="1" applyBorder="1" applyAlignment="1">
      <alignment horizontal="center" vertical="center" wrapText="1"/>
    </xf>
    <xf numFmtId="9" fontId="24" fillId="0" borderId="26" xfId="0" applyNumberFormat="1" applyFont="1" applyBorder="1" applyAlignment="1">
      <alignment horizontal="center" vertical="center" wrapText="1"/>
    </xf>
    <xf numFmtId="9" fontId="24" fillId="0" borderId="29" xfId="0" applyNumberFormat="1" applyFont="1" applyBorder="1" applyAlignment="1">
      <alignment horizontal="center" vertical="center" wrapText="1"/>
    </xf>
    <xf numFmtId="0" fontId="13" fillId="0" borderId="34"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27" xfId="2" applyFont="1" applyBorder="1" applyAlignment="1">
      <alignment horizontal="center"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28" xfId="2" applyFont="1" applyBorder="1" applyAlignment="1">
      <alignment horizontal="left" vertical="center" wrapText="1"/>
    </xf>
    <xf numFmtId="9" fontId="22" fillId="0" borderId="6" xfId="0" applyNumberFormat="1" applyFont="1" applyBorder="1" applyAlignment="1">
      <alignment horizontal="center" vertical="center" wrapText="1"/>
    </xf>
    <xf numFmtId="9" fontId="22" fillId="0" borderId="1" xfId="0" applyNumberFormat="1" applyFont="1" applyBorder="1" applyAlignment="1">
      <alignment horizontal="center" vertical="center" wrapText="1"/>
    </xf>
    <xf numFmtId="9" fontId="22" fillId="0" borderId="28" xfId="0" applyNumberFormat="1" applyFont="1" applyBorder="1" applyAlignment="1">
      <alignment horizontal="center" vertical="center" wrapText="1"/>
    </xf>
    <xf numFmtId="9" fontId="22" fillId="0" borderId="25" xfId="0" applyNumberFormat="1" applyFont="1" applyBorder="1" applyAlignment="1">
      <alignment horizontal="center" vertical="center" wrapText="1"/>
    </xf>
    <xf numFmtId="9" fontId="22" fillId="0" borderId="26" xfId="0" applyNumberFormat="1" applyFont="1" applyBorder="1" applyAlignment="1">
      <alignment horizontal="center" vertical="center" wrapText="1"/>
    </xf>
    <xf numFmtId="9" fontId="22" fillId="0" borderId="29" xfId="0" applyNumberFormat="1" applyFont="1" applyBorder="1" applyAlignment="1">
      <alignment horizontal="center" vertical="center" wrapText="1"/>
    </xf>
    <xf numFmtId="0" fontId="13" fillId="0" borderId="6"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28" xfId="2"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9" fontId="46" fillId="0" borderId="5" xfId="2" applyNumberFormat="1" applyFont="1" applyBorder="1" applyAlignment="1">
      <alignment horizontal="center" vertical="center" wrapText="1"/>
    </xf>
    <xf numFmtId="9" fontId="46" fillId="0" borderId="7" xfId="2" applyNumberFormat="1" applyFont="1" applyBorder="1" applyAlignment="1">
      <alignment horizontal="center" vertical="center" wrapText="1"/>
    </xf>
    <xf numFmtId="9" fontId="46" fillId="0" borderId="65" xfId="2" applyNumberFormat="1" applyFont="1" applyBorder="1" applyAlignment="1">
      <alignment horizontal="center" vertical="center" wrapText="1"/>
    </xf>
    <xf numFmtId="9" fontId="46" fillId="0" borderId="4" xfId="2" applyNumberFormat="1" applyFont="1" applyBorder="1" applyAlignment="1">
      <alignment horizontal="center" vertical="center" wrapText="1"/>
    </xf>
    <xf numFmtId="0" fontId="5" fillId="0" borderId="34" xfId="2" applyFont="1" applyBorder="1" applyAlignment="1">
      <alignment horizontal="center" vertical="center" wrapText="1"/>
    </xf>
    <xf numFmtId="0" fontId="12" fillId="0" borderId="27" xfId="2" applyFont="1" applyBorder="1" applyAlignment="1">
      <alignment horizontal="center" vertical="center" wrapText="1"/>
    </xf>
    <xf numFmtId="0" fontId="12" fillId="0" borderId="28" xfId="2" applyFont="1" applyBorder="1" applyAlignment="1">
      <alignment horizontal="center" vertical="center" wrapText="1"/>
    </xf>
    <xf numFmtId="0" fontId="32" fillId="0" borderId="5" xfId="2" applyFont="1" applyBorder="1" applyAlignment="1">
      <alignment horizontal="center" vertical="center" wrapText="1"/>
    </xf>
    <xf numFmtId="0" fontId="5" fillId="0" borderId="74" xfId="2" applyFont="1" applyBorder="1" applyAlignment="1">
      <alignment horizontal="center" vertical="center" wrapText="1"/>
    </xf>
    <xf numFmtId="0" fontId="5" fillId="0" borderId="38" xfId="2" applyFont="1" applyBorder="1" applyAlignment="1">
      <alignment horizontal="center" vertical="center" wrapText="1"/>
    </xf>
    <xf numFmtId="9" fontId="5" fillId="0" borderId="36" xfId="2" applyNumberFormat="1" applyFont="1" applyBorder="1" applyAlignment="1">
      <alignment horizontal="center" vertical="center" wrapText="1"/>
    </xf>
    <xf numFmtId="9" fontId="5" fillId="0" borderId="31" xfId="2" applyNumberFormat="1" applyFont="1" applyBorder="1" applyAlignment="1">
      <alignment horizontal="center" vertical="center" wrapText="1"/>
    </xf>
    <xf numFmtId="9" fontId="5" fillId="0" borderId="74" xfId="2" applyNumberFormat="1" applyFont="1" applyBorder="1" applyAlignment="1">
      <alignment horizontal="center" vertical="center" wrapText="1"/>
    </xf>
    <xf numFmtId="9" fontId="5" fillId="0" borderId="32" xfId="2" applyNumberFormat="1" applyFont="1" applyBorder="1" applyAlignment="1">
      <alignment horizontal="center" vertical="center" wrapText="1"/>
    </xf>
    <xf numFmtId="0" fontId="5" fillId="0" borderId="36" xfId="2" applyFont="1" applyBorder="1" applyAlignment="1">
      <alignment horizontal="center" vertical="center" wrapText="1"/>
    </xf>
    <xf numFmtId="0" fontId="5" fillId="0" borderId="31" xfId="2" applyFont="1" applyBorder="1" applyAlignment="1">
      <alignment horizontal="center" vertical="center" wrapText="1"/>
    </xf>
    <xf numFmtId="0" fontId="15" fillId="0" borderId="1" xfId="2" applyFont="1" applyBorder="1" applyAlignment="1">
      <alignment horizontal="center" vertical="center" wrapText="1"/>
    </xf>
    <xf numFmtId="0" fontId="15" fillId="0" borderId="8" xfId="2" applyFont="1" applyBorder="1" applyAlignment="1">
      <alignment horizontal="center" vertical="center" textRotation="90" wrapText="1"/>
    </xf>
    <xf numFmtId="0" fontId="15" fillId="2" borderId="18" xfId="2" applyFont="1" applyFill="1" applyBorder="1" applyAlignment="1">
      <alignment horizontal="center"/>
    </xf>
    <xf numFmtId="0" fontId="15" fillId="2" borderId="17" xfId="2" applyFont="1" applyFill="1" applyBorder="1" applyAlignment="1">
      <alignment horizontal="center"/>
    </xf>
    <xf numFmtId="0" fontId="15" fillId="2" borderId="16" xfId="2" applyFont="1" applyFill="1" applyBorder="1" applyAlignment="1">
      <alignment horizontal="center"/>
    </xf>
    <xf numFmtId="0" fontId="8" fillId="0" borderId="8" xfId="0" applyFont="1" applyBorder="1" applyAlignment="1">
      <alignment horizontal="center" vertical="center"/>
    </xf>
    <xf numFmtId="0" fontId="8" fillId="0" borderId="19" xfId="0" applyFont="1" applyBorder="1" applyAlignment="1">
      <alignment horizontal="center" vertical="center"/>
    </xf>
    <xf numFmtId="0" fontId="8" fillId="0" borderId="1" xfId="0" applyFont="1" applyBorder="1" applyAlignment="1">
      <alignment horizontal="center" vertical="center"/>
    </xf>
    <xf numFmtId="0" fontId="0" fillId="5" borderId="14" xfId="0" applyFill="1" applyBorder="1" applyAlignment="1">
      <alignment horizontal="left" vertical="top" wrapText="1"/>
    </xf>
    <xf numFmtId="0" fontId="0" fillId="5" borderId="13" xfId="0" applyFill="1" applyBorder="1" applyAlignment="1">
      <alignment horizontal="left" vertical="top" wrapText="1"/>
    </xf>
    <xf numFmtId="0" fontId="0" fillId="5" borderId="12" xfId="0" applyFill="1" applyBorder="1" applyAlignment="1">
      <alignment horizontal="left" vertical="top" wrapText="1"/>
    </xf>
    <xf numFmtId="0" fontId="18" fillId="5" borderId="21" xfId="0" applyFont="1" applyFill="1" applyBorder="1" applyAlignment="1">
      <alignment horizontal="center" vertical="center"/>
    </xf>
    <xf numFmtId="0" fontId="18" fillId="5" borderId="22" xfId="0" applyFont="1" applyFill="1" applyBorder="1" applyAlignment="1">
      <alignment horizontal="center" vertical="center"/>
    </xf>
    <xf numFmtId="0" fontId="18" fillId="5" borderId="23" xfId="0" applyFont="1" applyFill="1" applyBorder="1" applyAlignment="1">
      <alignment horizontal="center" vertical="center"/>
    </xf>
    <xf numFmtId="0" fontId="0" fillId="5" borderId="18" xfId="0" applyFill="1" applyBorder="1" applyAlignment="1">
      <alignment vertical="top" wrapText="1"/>
    </xf>
    <xf numFmtId="0" fontId="0" fillId="5" borderId="17" xfId="0" applyFill="1" applyBorder="1" applyAlignment="1">
      <alignment vertical="top" wrapText="1"/>
    </xf>
    <xf numFmtId="0" fontId="0" fillId="5" borderId="16" xfId="0" applyFill="1" applyBorder="1" applyAlignment="1">
      <alignment vertical="top" wrapText="1"/>
    </xf>
    <xf numFmtId="0" fontId="0" fillId="5" borderId="15" xfId="0" applyFill="1" applyBorder="1" applyAlignment="1">
      <alignment horizontal="left" vertical="top" wrapText="1"/>
    </xf>
    <xf numFmtId="0" fontId="0" fillId="5" borderId="0" xfId="0" applyFill="1" applyAlignment="1">
      <alignment horizontal="left" vertical="top" wrapText="1"/>
    </xf>
    <xf numFmtId="0" fontId="0" fillId="5" borderId="2" xfId="0" applyFill="1" applyBorder="1" applyAlignment="1">
      <alignment horizontal="left" vertical="top" wrapText="1"/>
    </xf>
    <xf numFmtId="0" fontId="0" fillId="5" borderId="15" xfId="0" applyFill="1" applyBorder="1" applyAlignment="1">
      <alignment horizontal="left" vertical="top"/>
    </xf>
    <xf numFmtId="0" fontId="0" fillId="5" borderId="0" xfId="0" applyFill="1" applyAlignment="1">
      <alignment horizontal="left" vertical="top"/>
    </xf>
    <xf numFmtId="0" fontId="0" fillId="5" borderId="2" xfId="0" applyFill="1" applyBorder="1" applyAlignment="1">
      <alignment horizontal="left" vertical="top"/>
    </xf>
    <xf numFmtId="0" fontId="24" fillId="0" borderId="1" xfId="0" applyFont="1" applyBorder="1" applyAlignment="1">
      <alignment horizontal="center" wrapText="1"/>
    </xf>
    <xf numFmtId="0" fontId="24" fillId="0" borderId="9" xfId="0" applyFont="1" applyBorder="1" applyAlignment="1">
      <alignment horizontal="center" wrapText="1"/>
    </xf>
    <xf numFmtId="0" fontId="22" fillId="0" borderId="0" xfId="0" applyFont="1" applyAlignment="1">
      <alignment horizontal="center" wrapText="1"/>
    </xf>
  </cellXfs>
  <cellStyles count="7">
    <cellStyle name="Millares [0]" xfId="6" builtinId="6"/>
    <cellStyle name="Nor}al" xfId="1" xr:uid="{00000000-0005-0000-0000-000001000000}"/>
    <cellStyle name="Normal" xfId="0" builtinId="0"/>
    <cellStyle name="Normal - Style1 2" xfId="4" xr:uid="{00000000-0005-0000-0000-000003000000}"/>
    <cellStyle name="Normal 2" xfId="2" xr:uid="{00000000-0005-0000-0000-000004000000}"/>
    <cellStyle name="Normal 2 2" xfId="5" xr:uid="{00000000-0005-0000-0000-000005000000}"/>
    <cellStyle name="Normal 3" xfId="3" xr:uid="{00000000-0005-0000-0000-000006000000}"/>
  </cellStyles>
  <dxfs count="194">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92D050"/>
        </patternFill>
      </fill>
    </dxf>
    <dxf>
      <fill>
        <patternFill>
          <bgColor rgb="FFFF0000"/>
        </patternFill>
      </fill>
    </dxf>
    <dxf>
      <fill>
        <patternFill>
          <bgColor rgb="FFFFFF00"/>
        </patternFill>
      </fill>
    </dxf>
    <dxf>
      <fill>
        <patternFill>
          <bgColor rgb="FFFFC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17/06/relationships/rdRichValue" Target="richData/rdrichvalue.xml"/><Relationship Id="rId2" Type="http://schemas.openxmlformats.org/officeDocument/2006/relationships/worksheet" Target="worksheets/sheet2.xml"/><Relationship Id="rId16" Type="http://schemas.microsoft.com/office/2022/10/relationships/richValueRel" Target="richData/richValueRel.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86</xdr:row>
      <xdr:rowOff>0</xdr:rowOff>
    </xdr:from>
    <xdr:to>
      <xdr:col>4</xdr:col>
      <xdr:colOff>90438</xdr:colOff>
      <xdr:row>91</xdr:row>
      <xdr:rowOff>41460</xdr:rowOff>
    </xdr:to>
    <xdr:sp macro="" textlink="">
      <xdr:nvSpPr>
        <xdr:cNvPr id="6238" name="Text Box 15">
          <a:extLst>
            <a:ext uri="{FF2B5EF4-FFF2-40B4-BE49-F238E27FC236}">
              <a16:creationId xmlns:a16="http://schemas.microsoft.com/office/drawing/2014/main" id="{00000000-0008-0000-0800-00005E180000}"/>
            </a:ext>
          </a:extLst>
        </xdr:cNvPr>
        <xdr:cNvSpPr txBox="1">
          <a:spLocks noChangeArrowheads="1"/>
        </xdr:cNvSpPr>
      </xdr:nvSpPr>
      <xdr:spPr bwMode="auto">
        <a:xfrm>
          <a:off x="7200900" y="5667375"/>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9</xdr:row>
      <xdr:rowOff>0</xdr:rowOff>
    </xdr:from>
    <xdr:to>
      <xdr:col>4</xdr:col>
      <xdr:colOff>95250</xdr:colOff>
      <xdr:row>9</xdr:row>
      <xdr:rowOff>171450</xdr:rowOff>
    </xdr:to>
    <xdr:sp macro="" textlink="">
      <xdr:nvSpPr>
        <xdr:cNvPr id="6239" name="Text Box 16">
          <a:extLst>
            <a:ext uri="{FF2B5EF4-FFF2-40B4-BE49-F238E27FC236}">
              <a16:creationId xmlns:a16="http://schemas.microsoft.com/office/drawing/2014/main" id="{00000000-0008-0000-0800-00005F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9</xdr:row>
      <xdr:rowOff>0</xdr:rowOff>
    </xdr:from>
    <xdr:to>
      <xdr:col>4</xdr:col>
      <xdr:colOff>95250</xdr:colOff>
      <xdr:row>9</xdr:row>
      <xdr:rowOff>171450</xdr:rowOff>
    </xdr:to>
    <xdr:sp macro="" textlink="">
      <xdr:nvSpPr>
        <xdr:cNvPr id="6240" name="Text Box 17">
          <a:extLst>
            <a:ext uri="{FF2B5EF4-FFF2-40B4-BE49-F238E27FC236}">
              <a16:creationId xmlns:a16="http://schemas.microsoft.com/office/drawing/2014/main" id="{00000000-0008-0000-0800-000060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9</xdr:row>
      <xdr:rowOff>0</xdr:rowOff>
    </xdr:from>
    <xdr:to>
      <xdr:col>4</xdr:col>
      <xdr:colOff>95250</xdr:colOff>
      <xdr:row>9</xdr:row>
      <xdr:rowOff>171450</xdr:rowOff>
    </xdr:to>
    <xdr:sp macro="" textlink="">
      <xdr:nvSpPr>
        <xdr:cNvPr id="6241" name="Text Box 18">
          <a:extLst>
            <a:ext uri="{FF2B5EF4-FFF2-40B4-BE49-F238E27FC236}">
              <a16:creationId xmlns:a16="http://schemas.microsoft.com/office/drawing/2014/main" id="{00000000-0008-0000-0800-000061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9</xdr:row>
      <xdr:rowOff>0</xdr:rowOff>
    </xdr:from>
    <xdr:to>
      <xdr:col>4</xdr:col>
      <xdr:colOff>95250</xdr:colOff>
      <xdr:row>9</xdr:row>
      <xdr:rowOff>171450</xdr:rowOff>
    </xdr:to>
    <xdr:sp macro="" textlink="">
      <xdr:nvSpPr>
        <xdr:cNvPr id="6242" name="Text Box 19">
          <a:extLst>
            <a:ext uri="{FF2B5EF4-FFF2-40B4-BE49-F238E27FC236}">
              <a16:creationId xmlns:a16="http://schemas.microsoft.com/office/drawing/2014/main" id="{00000000-0008-0000-0800-000062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9</xdr:row>
      <xdr:rowOff>504825</xdr:rowOff>
    </xdr:from>
    <xdr:to>
      <xdr:col>4</xdr:col>
      <xdr:colOff>95250</xdr:colOff>
      <xdr:row>10</xdr:row>
      <xdr:rowOff>27275</xdr:rowOff>
    </xdr:to>
    <xdr:sp macro="" textlink="">
      <xdr:nvSpPr>
        <xdr:cNvPr id="9" name="Text Box 15">
          <a:extLst>
            <a:ext uri="{FF2B5EF4-FFF2-40B4-BE49-F238E27FC236}">
              <a16:creationId xmlns:a16="http://schemas.microsoft.com/office/drawing/2014/main" id="{00000000-0008-0000-0800-000009000000}"/>
            </a:ext>
          </a:extLst>
        </xdr:cNvPr>
        <xdr:cNvSpPr txBox="1">
          <a:spLocks noChangeArrowheads="1"/>
        </xdr:cNvSpPr>
      </xdr:nvSpPr>
      <xdr:spPr bwMode="auto">
        <a:xfrm>
          <a:off x="8568418" y="4423682"/>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86</xdr:row>
      <xdr:rowOff>0</xdr:rowOff>
    </xdr:from>
    <xdr:ext cx="95250" cy="213632"/>
    <xdr:sp macro="" textlink="">
      <xdr:nvSpPr>
        <xdr:cNvPr id="11" name="Text Box 15">
          <a:extLst>
            <a:ext uri="{FF2B5EF4-FFF2-40B4-BE49-F238E27FC236}">
              <a16:creationId xmlns:a16="http://schemas.microsoft.com/office/drawing/2014/main" id="{00000000-0008-0000-0800-00000B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 name="Text Box 15">
          <a:extLst>
            <a:ext uri="{FF2B5EF4-FFF2-40B4-BE49-F238E27FC236}">
              <a16:creationId xmlns:a16="http://schemas.microsoft.com/office/drawing/2014/main" id="{00000000-0008-0000-0800-00000C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3" name="Text Box 15">
          <a:extLst>
            <a:ext uri="{FF2B5EF4-FFF2-40B4-BE49-F238E27FC236}">
              <a16:creationId xmlns:a16="http://schemas.microsoft.com/office/drawing/2014/main" id="{00000000-0008-0000-0800-00000D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 name="Text Box 15">
          <a:extLst>
            <a:ext uri="{FF2B5EF4-FFF2-40B4-BE49-F238E27FC236}">
              <a16:creationId xmlns:a16="http://schemas.microsoft.com/office/drawing/2014/main" id="{00000000-0008-0000-0800-00000E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5" name="Text Box 15">
          <a:extLst>
            <a:ext uri="{FF2B5EF4-FFF2-40B4-BE49-F238E27FC236}">
              <a16:creationId xmlns:a16="http://schemas.microsoft.com/office/drawing/2014/main" id="{00000000-0008-0000-0800-00000F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 name="Text Box 15">
          <a:extLst>
            <a:ext uri="{FF2B5EF4-FFF2-40B4-BE49-F238E27FC236}">
              <a16:creationId xmlns:a16="http://schemas.microsoft.com/office/drawing/2014/main" id="{00000000-0008-0000-0800-000010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7" name="Text Box 15">
          <a:extLst>
            <a:ext uri="{FF2B5EF4-FFF2-40B4-BE49-F238E27FC236}">
              <a16:creationId xmlns:a16="http://schemas.microsoft.com/office/drawing/2014/main" id="{00000000-0008-0000-0800-000011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8" name="Text Box 15">
          <a:extLst>
            <a:ext uri="{FF2B5EF4-FFF2-40B4-BE49-F238E27FC236}">
              <a16:creationId xmlns:a16="http://schemas.microsoft.com/office/drawing/2014/main" id="{00000000-0008-0000-0800-000012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 name="Text Box 15">
          <a:extLst>
            <a:ext uri="{FF2B5EF4-FFF2-40B4-BE49-F238E27FC236}">
              <a16:creationId xmlns:a16="http://schemas.microsoft.com/office/drawing/2014/main" id="{00000000-0008-0000-0800-000013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0" name="Text Box 15">
          <a:extLst>
            <a:ext uri="{FF2B5EF4-FFF2-40B4-BE49-F238E27FC236}">
              <a16:creationId xmlns:a16="http://schemas.microsoft.com/office/drawing/2014/main" id="{00000000-0008-0000-0800-000014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 name="Text Box 15">
          <a:extLst>
            <a:ext uri="{FF2B5EF4-FFF2-40B4-BE49-F238E27FC236}">
              <a16:creationId xmlns:a16="http://schemas.microsoft.com/office/drawing/2014/main" id="{00000000-0008-0000-0800-000015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2" name="Text Box 15">
          <a:extLst>
            <a:ext uri="{FF2B5EF4-FFF2-40B4-BE49-F238E27FC236}">
              <a16:creationId xmlns:a16="http://schemas.microsoft.com/office/drawing/2014/main" id="{00000000-0008-0000-0800-000016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 name="Text Box 15">
          <a:extLst>
            <a:ext uri="{FF2B5EF4-FFF2-40B4-BE49-F238E27FC236}">
              <a16:creationId xmlns:a16="http://schemas.microsoft.com/office/drawing/2014/main" id="{00000000-0008-0000-0800-000017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4" name="Text Box 15">
          <a:extLst>
            <a:ext uri="{FF2B5EF4-FFF2-40B4-BE49-F238E27FC236}">
              <a16:creationId xmlns:a16="http://schemas.microsoft.com/office/drawing/2014/main" id="{00000000-0008-0000-0800-000018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26" name="Text Box 16">
          <a:extLst>
            <a:ext uri="{FF2B5EF4-FFF2-40B4-BE49-F238E27FC236}">
              <a16:creationId xmlns:a16="http://schemas.microsoft.com/office/drawing/2014/main" id="{00000000-0008-0000-0800-00001A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27" name="Text Box 17">
          <a:extLst>
            <a:ext uri="{FF2B5EF4-FFF2-40B4-BE49-F238E27FC236}">
              <a16:creationId xmlns:a16="http://schemas.microsoft.com/office/drawing/2014/main" id="{00000000-0008-0000-0800-00001B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28" name="Text Box 18">
          <a:extLst>
            <a:ext uri="{FF2B5EF4-FFF2-40B4-BE49-F238E27FC236}">
              <a16:creationId xmlns:a16="http://schemas.microsoft.com/office/drawing/2014/main" id="{00000000-0008-0000-0800-00001C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29" name="Text Box 19">
          <a:extLst>
            <a:ext uri="{FF2B5EF4-FFF2-40B4-BE49-F238E27FC236}">
              <a16:creationId xmlns:a16="http://schemas.microsoft.com/office/drawing/2014/main" id="{00000000-0008-0000-0800-00001D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86</xdr:row>
      <xdr:rowOff>0</xdr:rowOff>
    </xdr:from>
    <xdr:ext cx="95250" cy="213632"/>
    <xdr:sp macro="" textlink="">
      <xdr:nvSpPr>
        <xdr:cNvPr id="30" name="Text Box 15">
          <a:extLst>
            <a:ext uri="{FF2B5EF4-FFF2-40B4-BE49-F238E27FC236}">
              <a16:creationId xmlns:a16="http://schemas.microsoft.com/office/drawing/2014/main" id="{00000000-0008-0000-0800-00001E000000}"/>
            </a:ext>
          </a:extLst>
        </xdr:cNvPr>
        <xdr:cNvSpPr txBox="1">
          <a:spLocks noChangeArrowheads="1"/>
        </xdr:cNvSpPr>
      </xdr:nvSpPr>
      <xdr:spPr bwMode="auto">
        <a:xfrm>
          <a:off x="10014857" y="98257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31" name="Text Box 16">
          <a:extLst>
            <a:ext uri="{FF2B5EF4-FFF2-40B4-BE49-F238E27FC236}">
              <a16:creationId xmlns:a16="http://schemas.microsoft.com/office/drawing/2014/main" id="{00000000-0008-0000-0800-00001F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32" name="Text Box 17">
          <a:extLst>
            <a:ext uri="{FF2B5EF4-FFF2-40B4-BE49-F238E27FC236}">
              <a16:creationId xmlns:a16="http://schemas.microsoft.com/office/drawing/2014/main" id="{00000000-0008-0000-0800-000020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33" name="Text Box 18">
          <a:extLst>
            <a:ext uri="{FF2B5EF4-FFF2-40B4-BE49-F238E27FC236}">
              <a16:creationId xmlns:a16="http://schemas.microsoft.com/office/drawing/2014/main" id="{00000000-0008-0000-0800-000021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34" name="Text Box 19">
          <a:extLst>
            <a:ext uri="{FF2B5EF4-FFF2-40B4-BE49-F238E27FC236}">
              <a16:creationId xmlns:a16="http://schemas.microsoft.com/office/drawing/2014/main" id="{00000000-0008-0000-0800-000022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5" name="Text Box 15">
          <a:extLst>
            <a:ext uri="{FF2B5EF4-FFF2-40B4-BE49-F238E27FC236}">
              <a16:creationId xmlns:a16="http://schemas.microsoft.com/office/drawing/2014/main" id="{00000000-0008-0000-0800-000023000000}"/>
            </a:ext>
          </a:extLst>
        </xdr:cNvPr>
        <xdr:cNvSpPr txBox="1">
          <a:spLocks noChangeArrowheads="1"/>
        </xdr:cNvSpPr>
      </xdr:nvSpPr>
      <xdr:spPr bwMode="auto">
        <a:xfrm>
          <a:off x="7391400" y="49339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41" name="Text Box 16">
          <a:extLst>
            <a:ext uri="{FF2B5EF4-FFF2-40B4-BE49-F238E27FC236}">
              <a16:creationId xmlns:a16="http://schemas.microsoft.com/office/drawing/2014/main" id="{00000000-0008-0000-0800-000029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42" name="Text Box 17">
          <a:extLst>
            <a:ext uri="{FF2B5EF4-FFF2-40B4-BE49-F238E27FC236}">
              <a16:creationId xmlns:a16="http://schemas.microsoft.com/office/drawing/2014/main" id="{00000000-0008-0000-0800-00002A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43" name="Text Box 18">
          <a:extLst>
            <a:ext uri="{FF2B5EF4-FFF2-40B4-BE49-F238E27FC236}">
              <a16:creationId xmlns:a16="http://schemas.microsoft.com/office/drawing/2014/main" id="{00000000-0008-0000-0800-00002B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44" name="Text Box 19">
          <a:extLst>
            <a:ext uri="{FF2B5EF4-FFF2-40B4-BE49-F238E27FC236}">
              <a16:creationId xmlns:a16="http://schemas.microsoft.com/office/drawing/2014/main" id="{00000000-0008-0000-0800-00002C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504825</xdr:rowOff>
    </xdr:from>
    <xdr:ext cx="95250" cy="442269"/>
    <xdr:sp macro="" textlink="">
      <xdr:nvSpPr>
        <xdr:cNvPr id="45" name="Text Box 15">
          <a:extLst>
            <a:ext uri="{FF2B5EF4-FFF2-40B4-BE49-F238E27FC236}">
              <a16:creationId xmlns:a16="http://schemas.microsoft.com/office/drawing/2014/main" id="{00000000-0008-0000-0800-00002D000000}"/>
            </a:ext>
          </a:extLst>
        </xdr:cNvPr>
        <xdr:cNvSpPr txBox="1">
          <a:spLocks noChangeArrowheads="1"/>
        </xdr:cNvSpPr>
      </xdr:nvSpPr>
      <xdr:spPr bwMode="auto">
        <a:xfrm>
          <a:off x="10527434"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6" name="Text Box 15">
          <a:extLst>
            <a:ext uri="{FF2B5EF4-FFF2-40B4-BE49-F238E27FC236}">
              <a16:creationId xmlns:a16="http://schemas.microsoft.com/office/drawing/2014/main" id="{00000000-0008-0000-0800-00002E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 name="Text Box 15">
          <a:extLst>
            <a:ext uri="{FF2B5EF4-FFF2-40B4-BE49-F238E27FC236}">
              <a16:creationId xmlns:a16="http://schemas.microsoft.com/office/drawing/2014/main" id="{00000000-0008-0000-0800-00002F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8" name="Text Box 15">
          <a:extLst>
            <a:ext uri="{FF2B5EF4-FFF2-40B4-BE49-F238E27FC236}">
              <a16:creationId xmlns:a16="http://schemas.microsoft.com/office/drawing/2014/main" id="{00000000-0008-0000-0800-000030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 name="Text Box 15">
          <a:extLst>
            <a:ext uri="{FF2B5EF4-FFF2-40B4-BE49-F238E27FC236}">
              <a16:creationId xmlns:a16="http://schemas.microsoft.com/office/drawing/2014/main" id="{00000000-0008-0000-0800-000031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0" name="Text Box 15">
          <a:extLst>
            <a:ext uri="{FF2B5EF4-FFF2-40B4-BE49-F238E27FC236}">
              <a16:creationId xmlns:a16="http://schemas.microsoft.com/office/drawing/2014/main" id="{00000000-0008-0000-0800-000032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 name="Text Box 15">
          <a:extLst>
            <a:ext uri="{FF2B5EF4-FFF2-40B4-BE49-F238E27FC236}">
              <a16:creationId xmlns:a16="http://schemas.microsoft.com/office/drawing/2014/main" id="{00000000-0008-0000-0800-000033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2" name="Text Box 15">
          <a:extLst>
            <a:ext uri="{FF2B5EF4-FFF2-40B4-BE49-F238E27FC236}">
              <a16:creationId xmlns:a16="http://schemas.microsoft.com/office/drawing/2014/main" id="{00000000-0008-0000-0800-000034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 name="Text Box 15">
          <a:extLst>
            <a:ext uri="{FF2B5EF4-FFF2-40B4-BE49-F238E27FC236}">
              <a16:creationId xmlns:a16="http://schemas.microsoft.com/office/drawing/2014/main" id="{00000000-0008-0000-0800-000036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5" name="Text Box 15">
          <a:extLst>
            <a:ext uri="{FF2B5EF4-FFF2-40B4-BE49-F238E27FC236}">
              <a16:creationId xmlns:a16="http://schemas.microsoft.com/office/drawing/2014/main" id="{00000000-0008-0000-0800-000037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 name="Text Box 15">
          <a:extLst>
            <a:ext uri="{FF2B5EF4-FFF2-40B4-BE49-F238E27FC236}">
              <a16:creationId xmlns:a16="http://schemas.microsoft.com/office/drawing/2014/main" id="{00000000-0008-0000-0800-000038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7" name="Text Box 15">
          <a:extLst>
            <a:ext uri="{FF2B5EF4-FFF2-40B4-BE49-F238E27FC236}">
              <a16:creationId xmlns:a16="http://schemas.microsoft.com/office/drawing/2014/main" id="{00000000-0008-0000-0800-000039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 name="Text Box 15">
          <a:extLst>
            <a:ext uri="{FF2B5EF4-FFF2-40B4-BE49-F238E27FC236}">
              <a16:creationId xmlns:a16="http://schemas.microsoft.com/office/drawing/2014/main" id="{00000000-0008-0000-0800-00003A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9" name="Text Box 15">
          <a:extLst>
            <a:ext uri="{FF2B5EF4-FFF2-40B4-BE49-F238E27FC236}">
              <a16:creationId xmlns:a16="http://schemas.microsoft.com/office/drawing/2014/main" id="{00000000-0008-0000-0800-00003B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0" name="Text Box 16">
          <a:extLst>
            <a:ext uri="{FF2B5EF4-FFF2-40B4-BE49-F238E27FC236}">
              <a16:creationId xmlns:a16="http://schemas.microsoft.com/office/drawing/2014/main" id="{00000000-0008-0000-0800-00003C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1" name="Text Box 17">
          <a:extLst>
            <a:ext uri="{FF2B5EF4-FFF2-40B4-BE49-F238E27FC236}">
              <a16:creationId xmlns:a16="http://schemas.microsoft.com/office/drawing/2014/main" id="{00000000-0008-0000-0800-00003D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2" name="Text Box 18">
          <a:extLst>
            <a:ext uri="{FF2B5EF4-FFF2-40B4-BE49-F238E27FC236}">
              <a16:creationId xmlns:a16="http://schemas.microsoft.com/office/drawing/2014/main" id="{00000000-0008-0000-0800-00003E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3" name="Text Box 19">
          <a:extLst>
            <a:ext uri="{FF2B5EF4-FFF2-40B4-BE49-F238E27FC236}">
              <a16:creationId xmlns:a16="http://schemas.microsoft.com/office/drawing/2014/main" id="{00000000-0008-0000-0800-00003F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4" name="Text Box 15">
          <a:extLst>
            <a:ext uri="{FF2B5EF4-FFF2-40B4-BE49-F238E27FC236}">
              <a16:creationId xmlns:a16="http://schemas.microsoft.com/office/drawing/2014/main" id="{00000000-0008-0000-0800-000040000000}"/>
            </a:ext>
          </a:extLst>
        </xdr:cNvPr>
        <xdr:cNvSpPr txBox="1">
          <a:spLocks noChangeArrowheads="1"/>
        </xdr:cNvSpPr>
      </xdr:nvSpPr>
      <xdr:spPr bwMode="auto">
        <a:xfrm>
          <a:off x="10527434"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5" name="Text Box 16">
          <a:extLst>
            <a:ext uri="{FF2B5EF4-FFF2-40B4-BE49-F238E27FC236}">
              <a16:creationId xmlns:a16="http://schemas.microsoft.com/office/drawing/2014/main" id="{00000000-0008-0000-0800-000041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6" name="Text Box 17">
          <a:extLst>
            <a:ext uri="{FF2B5EF4-FFF2-40B4-BE49-F238E27FC236}">
              <a16:creationId xmlns:a16="http://schemas.microsoft.com/office/drawing/2014/main" id="{00000000-0008-0000-0800-000042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7" name="Text Box 18">
          <a:extLst>
            <a:ext uri="{FF2B5EF4-FFF2-40B4-BE49-F238E27FC236}">
              <a16:creationId xmlns:a16="http://schemas.microsoft.com/office/drawing/2014/main" id="{00000000-0008-0000-0800-000043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8" name="Text Box 19">
          <a:extLst>
            <a:ext uri="{FF2B5EF4-FFF2-40B4-BE49-F238E27FC236}">
              <a16:creationId xmlns:a16="http://schemas.microsoft.com/office/drawing/2014/main" id="{00000000-0008-0000-0800-000044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 name="Text Box 15">
          <a:extLst>
            <a:ext uri="{FF2B5EF4-FFF2-40B4-BE49-F238E27FC236}">
              <a16:creationId xmlns:a16="http://schemas.microsoft.com/office/drawing/2014/main" id="{00000000-0008-0000-0800-000045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xdr:row>
      <xdr:rowOff>0</xdr:rowOff>
    </xdr:from>
    <xdr:ext cx="95250" cy="171450"/>
    <xdr:sp macro="" textlink="">
      <xdr:nvSpPr>
        <xdr:cNvPr id="70" name="Text Box 16">
          <a:extLst>
            <a:ext uri="{FF2B5EF4-FFF2-40B4-BE49-F238E27FC236}">
              <a16:creationId xmlns:a16="http://schemas.microsoft.com/office/drawing/2014/main" id="{00000000-0008-0000-0800-000046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xdr:row>
      <xdr:rowOff>0</xdr:rowOff>
    </xdr:from>
    <xdr:ext cx="95250" cy="171450"/>
    <xdr:sp macro="" textlink="">
      <xdr:nvSpPr>
        <xdr:cNvPr id="71" name="Text Box 17">
          <a:extLst>
            <a:ext uri="{FF2B5EF4-FFF2-40B4-BE49-F238E27FC236}">
              <a16:creationId xmlns:a16="http://schemas.microsoft.com/office/drawing/2014/main" id="{00000000-0008-0000-0800-000047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xdr:row>
      <xdr:rowOff>0</xdr:rowOff>
    </xdr:from>
    <xdr:ext cx="95250" cy="171450"/>
    <xdr:sp macro="" textlink="">
      <xdr:nvSpPr>
        <xdr:cNvPr id="72" name="Text Box 18">
          <a:extLst>
            <a:ext uri="{FF2B5EF4-FFF2-40B4-BE49-F238E27FC236}">
              <a16:creationId xmlns:a16="http://schemas.microsoft.com/office/drawing/2014/main" id="{00000000-0008-0000-0800-000048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xdr:row>
      <xdr:rowOff>0</xdr:rowOff>
    </xdr:from>
    <xdr:ext cx="95250" cy="171450"/>
    <xdr:sp macro="" textlink="">
      <xdr:nvSpPr>
        <xdr:cNvPr id="73" name="Text Box 19">
          <a:extLst>
            <a:ext uri="{FF2B5EF4-FFF2-40B4-BE49-F238E27FC236}">
              <a16:creationId xmlns:a16="http://schemas.microsoft.com/office/drawing/2014/main" id="{00000000-0008-0000-0800-000049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504825</xdr:rowOff>
    </xdr:from>
    <xdr:ext cx="95250" cy="442269"/>
    <xdr:sp macro="" textlink="">
      <xdr:nvSpPr>
        <xdr:cNvPr id="74" name="Text Box 15">
          <a:extLst>
            <a:ext uri="{FF2B5EF4-FFF2-40B4-BE49-F238E27FC236}">
              <a16:creationId xmlns:a16="http://schemas.microsoft.com/office/drawing/2014/main" id="{00000000-0008-0000-0800-00004A000000}"/>
            </a:ext>
          </a:extLst>
        </xdr:cNvPr>
        <xdr:cNvSpPr txBox="1">
          <a:spLocks noChangeArrowheads="1"/>
        </xdr:cNvSpPr>
      </xdr:nvSpPr>
      <xdr:spPr bwMode="auto">
        <a:xfrm>
          <a:off x="9374909"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75" name="Text Box 15">
          <a:extLst>
            <a:ext uri="{FF2B5EF4-FFF2-40B4-BE49-F238E27FC236}">
              <a16:creationId xmlns:a16="http://schemas.microsoft.com/office/drawing/2014/main" id="{00000000-0008-0000-0800-00004B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76" name="Text Box 15">
          <a:extLst>
            <a:ext uri="{FF2B5EF4-FFF2-40B4-BE49-F238E27FC236}">
              <a16:creationId xmlns:a16="http://schemas.microsoft.com/office/drawing/2014/main" id="{00000000-0008-0000-0800-00004C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78" name="Text Box 15">
          <a:extLst>
            <a:ext uri="{FF2B5EF4-FFF2-40B4-BE49-F238E27FC236}">
              <a16:creationId xmlns:a16="http://schemas.microsoft.com/office/drawing/2014/main" id="{00000000-0008-0000-0800-00004E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79" name="Text Box 15">
          <a:extLst>
            <a:ext uri="{FF2B5EF4-FFF2-40B4-BE49-F238E27FC236}">
              <a16:creationId xmlns:a16="http://schemas.microsoft.com/office/drawing/2014/main" id="{00000000-0008-0000-0800-00004F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0" name="Text Box 15">
          <a:extLst>
            <a:ext uri="{FF2B5EF4-FFF2-40B4-BE49-F238E27FC236}">
              <a16:creationId xmlns:a16="http://schemas.microsoft.com/office/drawing/2014/main" id="{00000000-0008-0000-0800-000050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1" name="Text Box 15">
          <a:extLst>
            <a:ext uri="{FF2B5EF4-FFF2-40B4-BE49-F238E27FC236}">
              <a16:creationId xmlns:a16="http://schemas.microsoft.com/office/drawing/2014/main" id="{00000000-0008-0000-0800-000051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2" name="Text Box 15">
          <a:extLst>
            <a:ext uri="{FF2B5EF4-FFF2-40B4-BE49-F238E27FC236}">
              <a16:creationId xmlns:a16="http://schemas.microsoft.com/office/drawing/2014/main" id="{00000000-0008-0000-0800-000052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3" name="Text Box 15">
          <a:extLst>
            <a:ext uri="{FF2B5EF4-FFF2-40B4-BE49-F238E27FC236}">
              <a16:creationId xmlns:a16="http://schemas.microsoft.com/office/drawing/2014/main" id="{00000000-0008-0000-0800-000053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4" name="Text Box 15">
          <a:extLst>
            <a:ext uri="{FF2B5EF4-FFF2-40B4-BE49-F238E27FC236}">
              <a16:creationId xmlns:a16="http://schemas.microsoft.com/office/drawing/2014/main" id="{00000000-0008-0000-0800-000054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5" name="Text Box 15">
          <a:extLst>
            <a:ext uri="{FF2B5EF4-FFF2-40B4-BE49-F238E27FC236}">
              <a16:creationId xmlns:a16="http://schemas.microsoft.com/office/drawing/2014/main" id="{00000000-0008-0000-0800-000055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6" name="Text Box 15">
          <a:extLst>
            <a:ext uri="{FF2B5EF4-FFF2-40B4-BE49-F238E27FC236}">
              <a16:creationId xmlns:a16="http://schemas.microsoft.com/office/drawing/2014/main" id="{00000000-0008-0000-0800-000056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7" name="Text Box 15">
          <a:extLst>
            <a:ext uri="{FF2B5EF4-FFF2-40B4-BE49-F238E27FC236}">
              <a16:creationId xmlns:a16="http://schemas.microsoft.com/office/drawing/2014/main" id="{00000000-0008-0000-0800-000057000000}"/>
            </a:ext>
          </a:extLst>
        </xdr:cNvPr>
        <xdr:cNvSpPr txBox="1">
          <a:spLocks noChangeArrowheads="1"/>
        </xdr:cNvSpPr>
      </xdr:nvSpPr>
      <xdr:spPr bwMode="auto">
        <a:xfrm>
          <a:off x="50072637" y="12746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8" name="Text Box 15">
          <a:extLst>
            <a:ext uri="{FF2B5EF4-FFF2-40B4-BE49-F238E27FC236}">
              <a16:creationId xmlns:a16="http://schemas.microsoft.com/office/drawing/2014/main" id="{00000000-0008-0000-0800-000058000000}"/>
            </a:ext>
          </a:extLst>
        </xdr:cNvPr>
        <xdr:cNvSpPr txBox="1">
          <a:spLocks noChangeArrowheads="1"/>
        </xdr:cNvSpPr>
      </xdr:nvSpPr>
      <xdr:spPr bwMode="auto">
        <a:xfrm>
          <a:off x="49942750" y="132238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89" name="Text Box 16">
          <a:extLst>
            <a:ext uri="{FF2B5EF4-FFF2-40B4-BE49-F238E27FC236}">
              <a16:creationId xmlns:a16="http://schemas.microsoft.com/office/drawing/2014/main" id="{00000000-0008-0000-0800-000059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0" name="Text Box 17">
          <a:extLst>
            <a:ext uri="{FF2B5EF4-FFF2-40B4-BE49-F238E27FC236}">
              <a16:creationId xmlns:a16="http://schemas.microsoft.com/office/drawing/2014/main" id="{00000000-0008-0000-0800-00005A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1" name="Text Box 18">
          <a:extLst>
            <a:ext uri="{FF2B5EF4-FFF2-40B4-BE49-F238E27FC236}">
              <a16:creationId xmlns:a16="http://schemas.microsoft.com/office/drawing/2014/main" id="{00000000-0008-0000-0800-00005B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2" name="Text Box 19">
          <a:extLst>
            <a:ext uri="{FF2B5EF4-FFF2-40B4-BE49-F238E27FC236}">
              <a16:creationId xmlns:a16="http://schemas.microsoft.com/office/drawing/2014/main" id="{00000000-0008-0000-0800-00005C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93" name="Text Box 15">
          <a:extLst>
            <a:ext uri="{FF2B5EF4-FFF2-40B4-BE49-F238E27FC236}">
              <a16:creationId xmlns:a16="http://schemas.microsoft.com/office/drawing/2014/main" id="{00000000-0008-0000-0800-00005D000000}"/>
            </a:ext>
          </a:extLst>
        </xdr:cNvPr>
        <xdr:cNvSpPr txBox="1">
          <a:spLocks noChangeArrowheads="1"/>
        </xdr:cNvSpPr>
      </xdr:nvSpPr>
      <xdr:spPr bwMode="auto">
        <a:xfrm>
          <a:off x="9374909"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4" name="Text Box 16">
          <a:extLst>
            <a:ext uri="{FF2B5EF4-FFF2-40B4-BE49-F238E27FC236}">
              <a16:creationId xmlns:a16="http://schemas.microsoft.com/office/drawing/2014/main" id="{00000000-0008-0000-0800-00005E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5" name="Text Box 17">
          <a:extLst>
            <a:ext uri="{FF2B5EF4-FFF2-40B4-BE49-F238E27FC236}">
              <a16:creationId xmlns:a16="http://schemas.microsoft.com/office/drawing/2014/main" id="{00000000-0008-0000-0800-00005F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6" name="Text Box 18">
          <a:extLst>
            <a:ext uri="{FF2B5EF4-FFF2-40B4-BE49-F238E27FC236}">
              <a16:creationId xmlns:a16="http://schemas.microsoft.com/office/drawing/2014/main" id="{00000000-0008-0000-0800-000060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7" name="Text Box 19">
          <a:extLst>
            <a:ext uri="{FF2B5EF4-FFF2-40B4-BE49-F238E27FC236}">
              <a16:creationId xmlns:a16="http://schemas.microsoft.com/office/drawing/2014/main" id="{00000000-0008-0000-0800-000061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98" name="Text Box 15">
          <a:extLst>
            <a:ext uri="{FF2B5EF4-FFF2-40B4-BE49-F238E27FC236}">
              <a16:creationId xmlns:a16="http://schemas.microsoft.com/office/drawing/2014/main" id="{00000000-0008-0000-0800-000062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99" name="Text Box 15">
          <a:extLst>
            <a:ext uri="{FF2B5EF4-FFF2-40B4-BE49-F238E27FC236}">
              <a16:creationId xmlns:a16="http://schemas.microsoft.com/office/drawing/2014/main" id="{00000000-0008-0000-0800-000063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00" name="Text Box 15">
          <a:extLst>
            <a:ext uri="{FF2B5EF4-FFF2-40B4-BE49-F238E27FC236}">
              <a16:creationId xmlns:a16="http://schemas.microsoft.com/office/drawing/2014/main" id="{00000000-0008-0000-0800-000064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01" name="Text Box 15">
          <a:extLst>
            <a:ext uri="{FF2B5EF4-FFF2-40B4-BE49-F238E27FC236}">
              <a16:creationId xmlns:a16="http://schemas.microsoft.com/office/drawing/2014/main" id="{00000000-0008-0000-0800-000065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02" name="Text Box 15">
          <a:extLst>
            <a:ext uri="{FF2B5EF4-FFF2-40B4-BE49-F238E27FC236}">
              <a16:creationId xmlns:a16="http://schemas.microsoft.com/office/drawing/2014/main" id="{00000000-0008-0000-0800-000066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104" name="Text Box 15">
          <a:extLst>
            <a:ext uri="{FF2B5EF4-FFF2-40B4-BE49-F238E27FC236}">
              <a16:creationId xmlns:a16="http://schemas.microsoft.com/office/drawing/2014/main" id="{00000000-0008-0000-0800-000068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05" name="Text Box 15">
          <a:extLst>
            <a:ext uri="{FF2B5EF4-FFF2-40B4-BE49-F238E27FC236}">
              <a16:creationId xmlns:a16="http://schemas.microsoft.com/office/drawing/2014/main" id="{00000000-0008-0000-0800-00006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06" name="Text Box 15">
          <a:extLst>
            <a:ext uri="{FF2B5EF4-FFF2-40B4-BE49-F238E27FC236}">
              <a16:creationId xmlns:a16="http://schemas.microsoft.com/office/drawing/2014/main" id="{00000000-0008-0000-0800-00006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07" name="Text Box 15">
          <a:extLst>
            <a:ext uri="{FF2B5EF4-FFF2-40B4-BE49-F238E27FC236}">
              <a16:creationId xmlns:a16="http://schemas.microsoft.com/office/drawing/2014/main" id="{00000000-0008-0000-0800-00006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08" name="Text Box 15">
          <a:extLst>
            <a:ext uri="{FF2B5EF4-FFF2-40B4-BE49-F238E27FC236}">
              <a16:creationId xmlns:a16="http://schemas.microsoft.com/office/drawing/2014/main" id="{00000000-0008-0000-0800-00006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09" name="Text Box 15">
          <a:extLst>
            <a:ext uri="{FF2B5EF4-FFF2-40B4-BE49-F238E27FC236}">
              <a16:creationId xmlns:a16="http://schemas.microsoft.com/office/drawing/2014/main" id="{00000000-0008-0000-0800-00006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10" name="Text Box 15">
          <a:extLst>
            <a:ext uri="{FF2B5EF4-FFF2-40B4-BE49-F238E27FC236}">
              <a16:creationId xmlns:a16="http://schemas.microsoft.com/office/drawing/2014/main" id="{00000000-0008-0000-0800-00006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11" name="Text Box 15">
          <a:extLst>
            <a:ext uri="{FF2B5EF4-FFF2-40B4-BE49-F238E27FC236}">
              <a16:creationId xmlns:a16="http://schemas.microsoft.com/office/drawing/2014/main" id="{00000000-0008-0000-0800-00006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2" name="Text Box 15">
          <a:extLst>
            <a:ext uri="{FF2B5EF4-FFF2-40B4-BE49-F238E27FC236}">
              <a16:creationId xmlns:a16="http://schemas.microsoft.com/office/drawing/2014/main" id="{00000000-0008-0000-0800-00007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3" name="Text Box 15">
          <a:extLst>
            <a:ext uri="{FF2B5EF4-FFF2-40B4-BE49-F238E27FC236}">
              <a16:creationId xmlns:a16="http://schemas.microsoft.com/office/drawing/2014/main" id="{00000000-0008-0000-0800-00007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4" name="Text Box 15">
          <a:extLst>
            <a:ext uri="{FF2B5EF4-FFF2-40B4-BE49-F238E27FC236}">
              <a16:creationId xmlns:a16="http://schemas.microsoft.com/office/drawing/2014/main" id="{00000000-0008-0000-0800-00007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5" name="Text Box 15">
          <a:extLst>
            <a:ext uri="{FF2B5EF4-FFF2-40B4-BE49-F238E27FC236}">
              <a16:creationId xmlns:a16="http://schemas.microsoft.com/office/drawing/2014/main" id="{00000000-0008-0000-0800-00007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7" name="Text Box 15">
          <a:extLst>
            <a:ext uri="{FF2B5EF4-FFF2-40B4-BE49-F238E27FC236}">
              <a16:creationId xmlns:a16="http://schemas.microsoft.com/office/drawing/2014/main" id="{00000000-0008-0000-0800-00007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8" name="Text Box 15">
          <a:extLst>
            <a:ext uri="{FF2B5EF4-FFF2-40B4-BE49-F238E27FC236}">
              <a16:creationId xmlns:a16="http://schemas.microsoft.com/office/drawing/2014/main" id="{00000000-0008-0000-0800-00007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19" name="Text Box 15">
          <a:extLst>
            <a:ext uri="{FF2B5EF4-FFF2-40B4-BE49-F238E27FC236}">
              <a16:creationId xmlns:a16="http://schemas.microsoft.com/office/drawing/2014/main" id="{00000000-0008-0000-0800-000077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0" name="Text Box 15">
          <a:extLst>
            <a:ext uri="{FF2B5EF4-FFF2-40B4-BE49-F238E27FC236}">
              <a16:creationId xmlns:a16="http://schemas.microsoft.com/office/drawing/2014/main" id="{00000000-0008-0000-0800-000078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21" name="Text Box 15">
          <a:extLst>
            <a:ext uri="{FF2B5EF4-FFF2-40B4-BE49-F238E27FC236}">
              <a16:creationId xmlns:a16="http://schemas.microsoft.com/office/drawing/2014/main" id="{00000000-0008-0000-0800-000079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22" name="Text Box 15">
          <a:extLst>
            <a:ext uri="{FF2B5EF4-FFF2-40B4-BE49-F238E27FC236}">
              <a16:creationId xmlns:a16="http://schemas.microsoft.com/office/drawing/2014/main" id="{00000000-0008-0000-0800-00007A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3" name="Text Box 15">
          <a:extLst>
            <a:ext uri="{FF2B5EF4-FFF2-40B4-BE49-F238E27FC236}">
              <a16:creationId xmlns:a16="http://schemas.microsoft.com/office/drawing/2014/main" id="{00000000-0008-0000-0800-00007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4" name="Text Box 15">
          <a:extLst>
            <a:ext uri="{FF2B5EF4-FFF2-40B4-BE49-F238E27FC236}">
              <a16:creationId xmlns:a16="http://schemas.microsoft.com/office/drawing/2014/main" id="{00000000-0008-0000-0800-00007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5" name="Text Box 15">
          <a:extLst>
            <a:ext uri="{FF2B5EF4-FFF2-40B4-BE49-F238E27FC236}">
              <a16:creationId xmlns:a16="http://schemas.microsoft.com/office/drawing/2014/main" id="{00000000-0008-0000-0800-00007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6" name="Text Box 15">
          <a:extLst>
            <a:ext uri="{FF2B5EF4-FFF2-40B4-BE49-F238E27FC236}">
              <a16:creationId xmlns:a16="http://schemas.microsoft.com/office/drawing/2014/main" id="{00000000-0008-0000-0800-00007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7" name="Text Box 15">
          <a:extLst>
            <a:ext uri="{FF2B5EF4-FFF2-40B4-BE49-F238E27FC236}">
              <a16:creationId xmlns:a16="http://schemas.microsoft.com/office/drawing/2014/main" id="{00000000-0008-0000-0800-00007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8" name="Text Box 15">
          <a:extLst>
            <a:ext uri="{FF2B5EF4-FFF2-40B4-BE49-F238E27FC236}">
              <a16:creationId xmlns:a16="http://schemas.microsoft.com/office/drawing/2014/main" id="{00000000-0008-0000-0800-00008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9" name="Text Box 15">
          <a:extLst>
            <a:ext uri="{FF2B5EF4-FFF2-40B4-BE49-F238E27FC236}">
              <a16:creationId xmlns:a16="http://schemas.microsoft.com/office/drawing/2014/main" id="{00000000-0008-0000-0800-00008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0" name="Text Box 15">
          <a:extLst>
            <a:ext uri="{FF2B5EF4-FFF2-40B4-BE49-F238E27FC236}">
              <a16:creationId xmlns:a16="http://schemas.microsoft.com/office/drawing/2014/main" id="{00000000-0008-0000-0800-00008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1" name="Text Box 15">
          <a:extLst>
            <a:ext uri="{FF2B5EF4-FFF2-40B4-BE49-F238E27FC236}">
              <a16:creationId xmlns:a16="http://schemas.microsoft.com/office/drawing/2014/main" id="{00000000-0008-0000-0800-00008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2" name="Text Box 15">
          <a:extLst>
            <a:ext uri="{FF2B5EF4-FFF2-40B4-BE49-F238E27FC236}">
              <a16:creationId xmlns:a16="http://schemas.microsoft.com/office/drawing/2014/main" id="{00000000-0008-0000-0800-00008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3" name="Text Box 15">
          <a:extLst>
            <a:ext uri="{FF2B5EF4-FFF2-40B4-BE49-F238E27FC236}">
              <a16:creationId xmlns:a16="http://schemas.microsoft.com/office/drawing/2014/main" id="{00000000-0008-0000-0800-00008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4" name="Text Box 15">
          <a:extLst>
            <a:ext uri="{FF2B5EF4-FFF2-40B4-BE49-F238E27FC236}">
              <a16:creationId xmlns:a16="http://schemas.microsoft.com/office/drawing/2014/main" id="{00000000-0008-0000-0800-00008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5" name="Text Box 15">
          <a:extLst>
            <a:ext uri="{FF2B5EF4-FFF2-40B4-BE49-F238E27FC236}">
              <a16:creationId xmlns:a16="http://schemas.microsoft.com/office/drawing/2014/main" id="{00000000-0008-0000-0800-00008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6" name="Text Box 15">
          <a:extLst>
            <a:ext uri="{FF2B5EF4-FFF2-40B4-BE49-F238E27FC236}">
              <a16:creationId xmlns:a16="http://schemas.microsoft.com/office/drawing/2014/main" id="{00000000-0008-0000-0800-00008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37" name="Text Box 15">
          <a:extLst>
            <a:ext uri="{FF2B5EF4-FFF2-40B4-BE49-F238E27FC236}">
              <a16:creationId xmlns:a16="http://schemas.microsoft.com/office/drawing/2014/main" id="{00000000-0008-0000-0800-000089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38" name="Text Box 15">
          <a:extLst>
            <a:ext uri="{FF2B5EF4-FFF2-40B4-BE49-F238E27FC236}">
              <a16:creationId xmlns:a16="http://schemas.microsoft.com/office/drawing/2014/main" id="{00000000-0008-0000-0800-00008A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9" name="Text Box 15">
          <a:extLst>
            <a:ext uri="{FF2B5EF4-FFF2-40B4-BE49-F238E27FC236}">
              <a16:creationId xmlns:a16="http://schemas.microsoft.com/office/drawing/2014/main" id="{00000000-0008-0000-0800-00008B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40" name="Text Box 15">
          <a:extLst>
            <a:ext uri="{FF2B5EF4-FFF2-40B4-BE49-F238E27FC236}">
              <a16:creationId xmlns:a16="http://schemas.microsoft.com/office/drawing/2014/main" id="{00000000-0008-0000-0800-00008C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1" name="Text Box 15">
          <a:extLst>
            <a:ext uri="{FF2B5EF4-FFF2-40B4-BE49-F238E27FC236}">
              <a16:creationId xmlns:a16="http://schemas.microsoft.com/office/drawing/2014/main" id="{00000000-0008-0000-0800-00008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2" name="Text Box 15">
          <a:extLst>
            <a:ext uri="{FF2B5EF4-FFF2-40B4-BE49-F238E27FC236}">
              <a16:creationId xmlns:a16="http://schemas.microsoft.com/office/drawing/2014/main" id="{00000000-0008-0000-0800-00008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3" name="Text Box 15">
          <a:extLst>
            <a:ext uri="{FF2B5EF4-FFF2-40B4-BE49-F238E27FC236}">
              <a16:creationId xmlns:a16="http://schemas.microsoft.com/office/drawing/2014/main" id="{00000000-0008-0000-0800-00008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4" name="Text Box 15">
          <a:extLst>
            <a:ext uri="{FF2B5EF4-FFF2-40B4-BE49-F238E27FC236}">
              <a16:creationId xmlns:a16="http://schemas.microsoft.com/office/drawing/2014/main" id="{00000000-0008-0000-0800-00009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5" name="Text Box 15">
          <a:extLst>
            <a:ext uri="{FF2B5EF4-FFF2-40B4-BE49-F238E27FC236}">
              <a16:creationId xmlns:a16="http://schemas.microsoft.com/office/drawing/2014/main" id="{00000000-0008-0000-0800-00009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6" name="Text Box 15">
          <a:extLst>
            <a:ext uri="{FF2B5EF4-FFF2-40B4-BE49-F238E27FC236}">
              <a16:creationId xmlns:a16="http://schemas.microsoft.com/office/drawing/2014/main" id="{00000000-0008-0000-0800-00009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7" name="Text Box 15">
          <a:extLst>
            <a:ext uri="{FF2B5EF4-FFF2-40B4-BE49-F238E27FC236}">
              <a16:creationId xmlns:a16="http://schemas.microsoft.com/office/drawing/2014/main" id="{00000000-0008-0000-0800-00009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48" name="Text Box 15">
          <a:extLst>
            <a:ext uri="{FF2B5EF4-FFF2-40B4-BE49-F238E27FC236}">
              <a16:creationId xmlns:a16="http://schemas.microsoft.com/office/drawing/2014/main" id="{00000000-0008-0000-0800-00009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49" name="Text Box 15">
          <a:extLst>
            <a:ext uri="{FF2B5EF4-FFF2-40B4-BE49-F238E27FC236}">
              <a16:creationId xmlns:a16="http://schemas.microsoft.com/office/drawing/2014/main" id="{00000000-0008-0000-0800-00009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0" name="Text Box 15">
          <a:extLst>
            <a:ext uri="{FF2B5EF4-FFF2-40B4-BE49-F238E27FC236}">
              <a16:creationId xmlns:a16="http://schemas.microsoft.com/office/drawing/2014/main" id="{00000000-0008-0000-0800-00009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1" name="Text Box 15">
          <a:extLst>
            <a:ext uri="{FF2B5EF4-FFF2-40B4-BE49-F238E27FC236}">
              <a16:creationId xmlns:a16="http://schemas.microsoft.com/office/drawing/2014/main" id="{00000000-0008-0000-0800-00009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2" name="Text Box 15">
          <a:extLst>
            <a:ext uri="{FF2B5EF4-FFF2-40B4-BE49-F238E27FC236}">
              <a16:creationId xmlns:a16="http://schemas.microsoft.com/office/drawing/2014/main" id="{00000000-0008-0000-0800-00009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3" name="Text Box 15">
          <a:extLst>
            <a:ext uri="{FF2B5EF4-FFF2-40B4-BE49-F238E27FC236}">
              <a16:creationId xmlns:a16="http://schemas.microsoft.com/office/drawing/2014/main" id="{00000000-0008-0000-0800-00009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4" name="Text Box 15">
          <a:extLst>
            <a:ext uri="{FF2B5EF4-FFF2-40B4-BE49-F238E27FC236}">
              <a16:creationId xmlns:a16="http://schemas.microsoft.com/office/drawing/2014/main" id="{00000000-0008-0000-0800-00009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55" name="Text Box 15">
          <a:extLst>
            <a:ext uri="{FF2B5EF4-FFF2-40B4-BE49-F238E27FC236}">
              <a16:creationId xmlns:a16="http://schemas.microsoft.com/office/drawing/2014/main" id="{00000000-0008-0000-0800-00009B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56" name="Text Box 15">
          <a:extLst>
            <a:ext uri="{FF2B5EF4-FFF2-40B4-BE49-F238E27FC236}">
              <a16:creationId xmlns:a16="http://schemas.microsoft.com/office/drawing/2014/main" id="{00000000-0008-0000-0800-00009C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7" name="Text Box 15">
          <a:extLst>
            <a:ext uri="{FF2B5EF4-FFF2-40B4-BE49-F238E27FC236}">
              <a16:creationId xmlns:a16="http://schemas.microsoft.com/office/drawing/2014/main" id="{00000000-0008-0000-0800-00009D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8" name="Text Box 15">
          <a:extLst>
            <a:ext uri="{FF2B5EF4-FFF2-40B4-BE49-F238E27FC236}">
              <a16:creationId xmlns:a16="http://schemas.microsoft.com/office/drawing/2014/main" id="{00000000-0008-0000-0800-00009E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59" name="Text Box 15">
          <a:extLst>
            <a:ext uri="{FF2B5EF4-FFF2-40B4-BE49-F238E27FC236}">
              <a16:creationId xmlns:a16="http://schemas.microsoft.com/office/drawing/2014/main" id="{00000000-0008-0000-0800-00009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0" name="Text Box 15">
          <a:extLst>
            <a:ext uri="{FF2B5EF4-FFF2-40B4-BE49-F238E27FC236}">
              <a16:creationId xmlns:a16="http://schemas.microsoft.com/office/drawing/2014/main" id="{00000000-0008-0000-0800-0000A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1" name="Text Box 15">
          <a:extLst>
            <a:ext uri="{FF2B5EF4-FFF2-40B4-BE49-F238E27FC236}">
              <a16:creationId xmlns:a16="http://schemas.microsoft.com/office/drawing/2014/main" id="{00000000-0008-0000-0800-0000A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2" name="Text Box 15">
          <a:extLst>
            <a:ext uri="{FF2B5EF4-FFF2-40B4-BE49-F238E27FC236}">
              <a16:creationId xmlns:a16="http://schemas.microsoft.com/office/drawing/2014/main" id="{00000000-0008-0000-0800-0000A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3" name="Text Box 15">
          <a:extLst>
            <a:ext uri="{FF2B5EF4-FFF2-40B4-BE49-F238E27FC236}">
              <a16:creationId xmlns:a16="http://schemas.microsoft.com/office/drawing/2014/main" id="{00000000-0008-0000-0800-0000A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4" name="Text Box 15">
          <a:extLst>
            <a:ext uri="{FF2B5EF4-FFF2-40B4-BE49-F238E27FC236}">
              <a16:creationId xmlns:a16="http://schemas.microsoft.com/office/drawing/2014/main" id="{00000000-0008-0000-0800-0000A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5" name="Text Box 15">
          <a:extLst>
            <a:ext uri="{FF2B5EF4-FFF2-40B4-BE49-F238E27FC236}">
              <a16:creationId xmlns:a16="http://schemas.microsoft.com/office/drawing/2014/main" id="{00000000-0008-0000-0800-0000A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66" name="Text Box 15">
          <a:extLst>
            <a:ext uri="{FF2B5EF4-FFF2-40B4-BE49-F238E27FC236}">
              <a16:creationId xmlns:a16="http://schemas.microsoft.com/office/drawing/2014/main" id="{00000000-0008-0000-0800-0000A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67" name="Text Box 15">
          <a:extLst>
            <a:ext uri="{FF2B5EF4-FFF2-40B4-BE49-F238E27FC236}">
              <a16:creationId xmlns:a16="http://schemas.microsoft.com/office/drawing/2014/main" id="{00000000-0008-0000-0800-0000A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68" name="Text Box 15">
          <a:extLst>
            <a:ext uri="{FF2B5EF4-FFF2-40B4-BE49-F238E27FC236}">
              <a16:creationId xmlns:a16="http://schemas.microsoft.com/office/drawing/2014/main" id="{00000000-0008-0000-0800-0000A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69" name="Text Box 15">
          <a:extLst>
            <a:ext uri="{FF2B5EF4-FFF2-40B4-BE49-F238E27FC236}">
              <a16:creationId xmlns:a16="http://schemas.microsoft.com/office/drawing/2014/main" id="{00000000-0008-0000-0800-0000A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70" name="Text Box 15">
          <a:extLst>
            <a:ext uri="{FF2B5EF4-FFF2-40B4-BE49-F238E27FC236}">
              <a16:creationId xmlns:a16="http://schemas.microsoft.com/office/drawing/2014/main" id="{00000000-0008-0000-0800-0000A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71" name="Text Box 15">
          <a:extLst>
            <a:ext uri="{FF2B5EF4-FFF2-40B4-BE49-F238E27FC236}">
              <a16:creationId xmlns:a16="http://schemas.microsoft.com/office/drawing/2014/main" id="{00000000-0008-0000-0800-0000A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72" name="Text Box 15">
          <a:extLst>
            <a:ext uri="{FF2B5EF4-FFF2-40B4-BE49-F238E27FC236}">
              <a16:creationId xmlns:a16="http://schemas.microsoft.com/office/drawing/2014/main" id="{00000000-0008-0000-0800-0000A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73" name="Text Box 15">
          <a:extLst>
            <a:ext uri="{FF2B5EF4-FFF2-40B4-BE49-F238E27FC236}">
              <a16:creationId xmlns:a16="http://schemas.microsoft.com/office/drawing/2014/main" id="{00000000-0008-0000-0800-0000AD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74" name="Text Box 15">
          <a:extLst>
            <a:ext uri="{FF2B5EF4-FFF2-40B4-BE49-F238E27FC236}">
              <a16:creationId xmlns:a16="http://schemas.microsoft.com/office/drawing/2014/main" id="{00000000-0008-0000-0800-0000AE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75" name="Text Box 15">
          <a:extLst>
            <a:ext uri="{FF2B5EF4-FFF2-40B4-BE49-F238E27FC236}">
              <a16:creationId xmlns:a16="http://schemas.microsoft.com/office/drawing/2014/main" id="{00000000-0008-0000-0800-0000AF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76" name="Text Box 15">
          <a:extLst>
            <a:ext uri="{FF2B5EF4-FFF2-40B4-BE49-F238E27FC236}">
              <a16:creationId xmlns:a16="http://schemas.microsoft.com/office/drawing/2014/main" id="{00000000-0008-0000-0800-0000B0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77" name="Text Box 15">
          <a:extLst>
            <a:ext uri="{FF2B5EF4-FFF2-40B4-BE49-F238E27FC236}">
              <a16:creationId xmlns:a16="http://schemas.microsoft.com/office/drawing/2014/main" id="{00000000-0008-0000-0800-0000B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78" name="Text Box 15">
          <a:extLst>
            <a:ext uri="{FF2B5EF4-FFF2-40B4-BE49-F238E27FC236}">
              <a16:creationId xmlns:a16="http://schemas.microsoft.com/office/drawing/2014/main" id="{00000000-0008-0000-0800-0000B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79" name="Text Box 15">
          <a:extLst>
            <a:ext uri="{FF2B5EF4-FFF2-40B4-BE49-F238E27FC236}">
              <a16:creationId xmlns:a16="http://schemas.microsoft.com/office/drawing/2014/main" id="{00000000-0008-0000-0800-0000B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80" name="Text Box 15">
          <a:extLst>
            <a:ext uri="{FF2B5EF4-FFF2-40B4-BE49-F238E27FC236}">
              <a16:creationId xmlns:a16="http://schemas.microsoft.com/office/drawing/2014/main" id="{00000000-0008-0000-0800-0000B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81" name="Text Box 15">
          <a:extLst>
            <a:ext uri="{FF2B5EF4-FFF2-40B4-BE49-F238E27FC236}">
              <a16:creationId xmlns:a16="http://schemas.microsoft.com/office/drawing/2014/main" id="{00000000-0008-0000-0800-0000B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82" name="Text Box 15">
          <a:extLst>
            <a:ext uri="{FF2B5EF4-FFF2-40B4-BE49-F238E27FC236}">
              <a16:creationId xmlns:a16="http://schemas.microsoft.com/office/drawing/2014/main" id="{00000000-0008-0000-0800-0000B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83" name="Text Box 15">
          <a:extLst>
            <a:ext uri="{FF2B5EF4-FFF2-40B4-BE49-F238E27FC236}">
              <a16:creationId xmlns:a16="http://schemas.microsoft.com/office/drawing/2014/main" id="{00000000-0008-0000-0800-0000B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84" name="Text Box 15">
          <a:extLst>
            <a:ext uri="{FF2B5EF4-FFF2-40B4-BE49-F238E27FC236}">
              <a16:creationId xmlns:a16="http://schemas.microsoft.com/office/drawing/2014/main" id="{00000000-0008-0000-0800-0000B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85" name="Text Box 15">
          <a:extLst>
            <a:ext uri="{FF2B5EF4-FFF2-40B4-BE49-F238E27FC236}">
              <a16:creationId xmlns:a16="http://schemas.microsoft.com/office/drawing/2014/main" id="{00000000-0008-0000-0800-0000B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86" name="Text Box 15">
          <a:extLst>
            <a:ext uri="{FF2B5EF4-FFF2-40B4-BE49-F238E27FC236}">
              <a16:creationId xmlns:a16="http://schemas.microsoft.com/office/drawing/2014/main" id="{00000000-0008-0000-0800-0000B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87" name="Text Box 15">
          <a:extLst>
            <a:ext uri="{FF2B5EF4-FFF2-40B4-BE49-F238E27FC236}">
              <a16:creationId xmlns:a16="http://schemas.microsoft.com/office/drawing/2014/main" id="{00000000-0008-0000-0800-0000B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88" name="Text Box 15">
          <a:extLst>
            <a:ext uri="{FF2B5EF4-FFF2-40B4-BE49-F238E27FC236}">
              <a16:creationId xmlns:a16="http://schemas.microsoft.com/office/drawing/2014/main" id="{00000000-0008-0000-0800-0000B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89" name="Text Box 15">
          <a:extLst>
            <a:ext uri="{FF2B5EF4-FFF2-40B4-BE49-F238E27FC236}">
              <a16:creationId xmlns:a16="http://schemas.microsoft.com/office/drawing/2014/main" id="{00000000-0008-0000-0800-0000B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90" name="Text Box 15">
          <a:extLst>
            <a:ext uri="{FF2B5EF4-FFF2-40B4-BE49-F238E27FC236}">
              <a16:creationId xmlns:a16="http://schemas.microsoft.com/office/drawing/2014/main" id="{00000000-0008-0000-0800-0000B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1" name="Text Box 15">
          <a:extLst>
            <a:ext uri="{FF2B5EF4-FFF2-40B4-BE49-F238E27FC236}">
              <a16:creationId xmlns:a16="http://schemas.microsoft.com/office/drawing/2014/main" id="{00000000-0008-0000-0800-0000BF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2" name="Text Box 15">
          <a:extLst>
            <a:ext uri="{FF2B5EF4-FFF2-40B4-BE49-F238E27FC236}">
              <a16:creationId xmlns:a16="http://schemas.microsoft.com/office/drawing/2014/main" id="{00000000-0008-0000-0800-0000C0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93" name="Text Box 15">
          <a:extLst>
            <a:ext uri="{FF2B5EF4-FFF2-40B4-BE49-F238E27FC236}">
              <a16:creationId xmlns:a16="http://schemas.microsoft.com/office/drawing/2014/main" id="{00000000-0008-0000-0800-0000C1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94" name="Text Box 15">
          <a:extLst>
            <a:ext uri="{FF2B5EF4-FFF2-40B4-BE49-F238E27FC236}">
              <a16:creationId xmlns:a16="http://schemas.microsoft.com/office/drawing/2014/main" id="{00000000-0008-0000-0800-0000C2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5" name="Text Box 15">
          <a:extLst>
            <a:ext uri="{FF2B5EF4-FFF2-40B4-BE49-F238E27FC236}">
              <a16:creationId xmlns:a16="http://schemas.microsoft.com/office/drawing/2014/main" id="{00000000-0008-0000-0800-0000C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6" name="Text Box 15">
          <a:extLst>
            <a:ext uri="{FF2B5EF4-FFF2-40B4-BE49-F238E27FC236}">
              <a16:creationId xmlns:a16="http://schemas.microsoft.com/office/drawing/2014/main" id="{00000000-0008-0000-0800-0000C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7" name="Text Box 15">
          <a:extLst>
            <a:ext uri="{FF2B5EF4-FFF2-40B4-BE49-F238E27FC236}">
              <a16:creationId xmlns:a16="http://schemas.microsoft.com/office/drawing/2014/main" id="{00000000-0008-0000-0800-0000C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8" name="Text Box 15">
          <a:extLst>
            <a:ext uri="{FF2B5EF4-FFF2-40B4-BE49-F238E27FC236}">
              <a16:creationId xmlns:a16="http://schemas.microsoft.com/office/drawing/2014/main" id="{00000000-0008-0000-0800-0000C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9" name="Text Box 15">
          <a:extLst>
            <a:ext uri="{FF2B5EF4-FFF2-40B4-BE49-F238E27FC236}">
              <a16:creationId xmlns:a16="http://schemas.microsoft.com/office/drawing/2014/main" id="{00000000-0008-0000-0800-0000C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00" name="Text Box 15">
          <a:extLst>
            <a:ext uri="{FF2B5EF4-FFF2-40B4-BE49-F238E27FC236}">
              <a16:creationId xmlns:a16="http://schemas.microsoft.com/office/drawing/2014/main" id="{00000000-0008-0000-0800-0000C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01" name="Text Box 15">
          <a:extLst>
            <a:ext uri="{FF2B5EF4-FFF2-40B4-BE49-F238E27FC236}">
              <a16:creationId xmlns:a16="http://schemas.microsoft.com/office/drawing/2014/main" id="{00000000-0008-0000-0800-0000C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2" name="Text Box 15">
          <a:extLst>
            <a:ext uri="{FF2B5EF4-FFF2-40B4-BE49-F238E27FC236}">
              <a16:creationId xmlns:a16="http://schemas.microsoft.com/office/drawing/2014/main" id="{00000000-0008-0000-0800-0000C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3" name="Text Box 15">
          <a:extLst>
            <a:ext uri="{FF2B5EF4-FFF2-40B4-BE49-F238E27FC236}">
              <a16:creationId xmlns:a16="http://schemas.microsoft.com/office/drawing/2014/main" id="{00000000-0008-0000-0800-0000C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4" name="Text Box 15">
          <a:extLst>
            <a:ext uri="{FF2B5EF4-FFF2-40B4-BE49-F238E27FC236}">
              <a16:creationId xmlns:a16="http://schemas.microsoft.com/office/drawing/2014/main" id="{00000000-0008-0000-0800-0000C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5" name="Text Box 15">
          <a:extLst>
            <a:ext uri="{FF2B5EF4-FFF2-40B4-BE49-F238E27FC236}">
              <a16:creationId xmlns:a16="http://schemas.microsoft.com/office/drawing/2014/main" id="{00000000-0008-0000-0800-0000C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6" name="Text Box 15">
          <a:extLst>
            <a:ext uri="{FF2B5EF4-FFF2-40B4-BE49-F238E27FC236}">
              <a16:creationId xmlns:a16="http://schemas.microsoft.com/office/drawing/2014/main" id="{00000000-0008-0000-0800-0000C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7" name="Text Box 15">
          <a:extLst>
            <a:ext uri="{FF2B5EF4-FFF2-40B4-BE49-F238E27FC236}">
              <a16:creationId xmlns:a16="http://schemas.microsoft.com/office/drawing/2014/main" id="{00000000-0008-0000-0800-0000C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8" name="Text Box 15">
          <a:extLst>
            <a:ext uri="{FF2B5EF4-FFF2-40B4-BE49-F238E27FC236}">
              <a16:creationId xmlns:a16="http://schemas.microsoft.com/office/drawing/2014/main" id="{00000000-0008-0000-0800-0000D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09" name="Text Box 15">
          <a:extLst>
            <a:ext uri="{FF2B5EF4-FFF2-40B4-BE49-F238E27FC236}">
              <a16:creationId xmlns:a16="http://schemas.microsoft.com/office/drawing/2014/main" id="{00000000-0008-0000-0800-0000D1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0" name="Text Box 15">
          <a:extLst>
            <a:ext uri="{FF2B5EF4-FFF2-40B4-BE49-F238E27FC236}">
              <a16:creationId xmlns:a16="http://schemas.microsoft.com/office/drawing/2014/main" id="{00000000-0008-0000-0800-0000D2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11" name="Text Box 15">
          <a:extLst>
            <a:ext uri="{FF2B5EF4-FFF2-40B4-BE49-F238E27FC236}">
              <a16:creationId xmlns:a16="http://schemas.microsoft.com/office/drawing/2014/main" id="{00000000-0008-0000-0800-0000D3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12" name="Text Box 15">
          <a:extLst>
            <a:ext uri="{FF2B5EF4-FFF2-40B4-BE49-F238E27FC236}">
              <a16:creationId xmlns:a16="http://schemas.microsoft.com/office/drawing/2014/main" id="{00000000-0008-0000-0800-0000D4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3" name="Text Box 15">
          <a:extLst>
            <a:ext uri="{FF2B5EF4-FFF2-40B4-BE49-F238E27FC236}">
              <a16:creationId xmlns:a16="http://schemas.microsoft.com/office/drawing/2014/main" id="{00000000-0008-0000-0800-0000D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4" name="Text Box 15">
          <a:extLst>
            <a:ext uri="{FF2B5EF4-FFF2-40B4-BE49-F238E27FC236}">
              <a16:creationId xmlns:a16="http://schemas.microsoft.com/office/drawing/2014/main" id="{00000000-0008-0000-0800-0000D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5" name="Text Box 15">
          <a:extLst>
            <a:ext uri="{FF2B5EF4-FFF2-40B4-BE49-F238E27FC236}">
              <a16:creationId xmlns:a16="http://schemas.microsoft.com/office/drawing/2014/main" id="{00000000-0008-0000-0800-0000D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6" name="Text Box 15">
          <a:extLst>
            <a:ext uri="{FF2B5EF4-FFF2-40B4-BE49-F238E27FC236}">
              <a16:creationId xmlns:a16="http://schemas.microsoft.com/office/drawing/2014/main" id="{00000000-0008-0000-0800-0000D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7" name="Text Box 15">
          <a:extLst>
            <a:ext uri="{FF2B5EF4-FFF2-40B4-BE49-F238E27FC236}">
              <a16:creationId xmlns:a16="http://schemas.microsoft.com/office/drawing/2014/main" id="{00000000-0008-0000-0800-0000D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8" name="Text Box 15">
          <a:extLst>
            <a:ext uri="{FF2B5EF4-FFF2-40B4-BE49-F238E27FC236}">
              <a16:creationId xmlns:a16="http://schemas.microsoft.com/office/drawing/2014/main" id="{00000000-0008-0000-0800-0000D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9" name="Text Box 15">
          <a:extLst>
            <a:ext uri="{FF2B5EF4-FFF2-40B4-BE49-F238E27FC236}">
              <a16:creationId xmlns:a16="http://schemas.microsoft.com/office/drawing/2014/main" id="{00000000-0008-0000-0800-0000D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0" name="Text Box 15">
          <a:extLst>
            <a:ext uri="{FF2B5EF4-FFF2-40B4-BE49-F238E27FC236}">
              <a16:creationId xmlns:a16="http://schemas.microsoft.com/office/drawing/2014/main" id="{00000000-0008-0000-0800-0000D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1" name="Text Box 15">
          <a:extLst>
            <a:ext uri="{FF2B5EF4-FFF2-40B4-BE49-F238E27FC236}">
              <a16:creationId xmlns:a16="http://schemas.microsoft.com/office/drawing/2014/main" id="{00000000-0008-0000-0800-0000D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2" name="Text Box 15">
          <a:extLst>
            <a:ext uri="{FF2B5EF4-FFF2-40B4-BE49-F238E27FC236}">
              <a16:creationId xmlns:a16="http://schemas.microsoft.com/office/drawing/2014/main" id="{00000000-0008-0000-0800-0000D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3" name="Text Box 15">
          <a:extLst>
            <a:ext uri="{FF2B5EF4-FFF2-40B4-BE49-F238E27FC236}">
              <a16:creationId xmlns:a16="http://schemas.microsoft.com/office/drawing/2014/main" id="{00000000-0008-0000-0800-0000D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4" name="Text Box 15">
          <a:extLst>
            <a:ext uri="{FF2B5EF4-FFF2-40B4-BE49-F238E27FC236}">
              <a16:creationId xmlns:a16="http://schemas.microsoft.com/office/drawing/2014/main" id="{00000000-0008-0000-0800-0000E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5" name="Text Box 15">
          <a:extLst>
            <a:ext uri="{FF2B5EF4-FFF2-40B4-BE49-F238E27FC236}">
              <a16:creationId xmlns:a16="http://schemas.microsoft.com/office/drawing/2014/main" id="{00000000-0008-0000-0800-0000E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6" name="Text Box 15">
          <a:extLst>
            <a:ext uri="{FF2B5EF4-FFF2-40B4-BE49-F238E27FC236}">
              <a16:creationId xmlns:a16="http://schemas.microsoft.com/office/drawing/2014/main" id="{00000000-0008-0000-0800-0000E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27" name="Text Box 15">
          <a:extLst>
            <a:ext uri="{FF2B5EF4-FFF2-40B4-BE49-F238E27FC236}">
              <a16:creationId xmlns:a16="http://schemas.microsoft.com/office/drawing/2014/main" id="{00000000-0008-0000-0800-0000E3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28" name="Text Box 15">
          <a:extLst>
            <a:ext uri="{FF2B5EF4-FFF2-40B4-BE49-F238E27FC236}">
              <a16:creationId xmlns:a16="http://schemas.microsoft.com/office/drawing/2014/main" id="{00000000-0008-0000-0800-0000E4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9" name="Text Box 15">
          <a:extLst>
            <a:ext uri="{FF2B5EF4-FFF2-40B4-BE49-F238E27FC236}">
              <a16:creationId xmlns:a16="http://schemas.microsoft.com/office/drawing/2014/main" id="{00000000-0008-0000-0800-0000E5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30" name="Text Box 15">
          <a:extLst>
            <a:ext uri="{FF2B5EF4-FFF2-40B4-BE49-F238E27FC236}">
              <a16:creationId xmlns:a16="http://schemas.microsoft.com/office/drawing/2014/main" id="{00000000-0008-0000-0800-0000E6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1" name="Text Box 15">
          <a:extLst>
            <a:ext uri="{FF2B5EF4-FFF2-40B4-BE49-F238E27FC236}">
              <a16:creationId xmlns:a16="http://schemas.microsoft.com/office/drawing/2014/main" id="{00000000-0008-0000-0800-0000E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2" name="Text Box 15">
          <a:extLst>
            <a:ext uri="{FF2B5EF4-FFF2-40B4-BE49-F238E27FC236}">
              <a16:creationId xmlns:a16="http://schemas.microsoft.com/office/drawing/2014/main" id="{00000000-0008-0000-0800-0000E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3" name="Text Box 15">
          <a:extLst>
            <a:ext uri="{FF2B5EF4-FFF2-40B4-BE49-F238E27FC236}">
              <a16:creationId xmlns:a16="http://schemas.microsoft.com/office/drawing/2014/main" id="{00000000-0008-0000-0800-0000E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4" name="Text Box 15">
          <a:extLst>
            <a:ext uri="{FF2B5EF4-FFF2-40B4-BE49-F238E27FC236}">
              <a16:creationId xmlns:a16="http://schemas.microsoft.com/office/drawing/2014/main" id="{00000000-0008-0000-0800-0000E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5" name="Text Box 15">
          <a:extLst>
            <a:ext uri="{FF2B5EF4-FFF2-40B4-BE49-F238E27FC236}">
              <a16:creationId xmlns:a16="http://schemas.microsoft.com/office/drawing/2014/main" id="{00000000-0008-0000-0800-0000E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6" name="Text Box 15">
          <a:extLst>
            <a:ext uri="{FF2B5EF4-FFF2-40B4-BE49-F238E27FC236}">
              <a16:creationId xmlns:a16="http://schemas.microsoft.com/office/drawing/2014/main" id="{00000000-0008-0000-0800-0000E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7" name="Text Box 15">
          <a:extLst>
            <a:ext uri="{FF2B5EF4-FFF2-40B4-BE49-F238E27FC236}">
              <a16:creationId xmlns:a16="http://schemas.microsoft.com/office/drawing/2014/main" id="{00000000-0008-0000-0800-0000E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38" name="Text Box 15">
          <a:extLst>
            <a:ext uri="{FF2B5EF4-FFF2-40B4-BE49-F238E27FC236}">
              <a16:creationId xmlns:a16="http://schemas.microsoft.com/office/drawing/2014/main" id="{00000000-0008-0000-0800-0000E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39" name="Text Box 15">
          <a:extLst>
            <a:ext uri="{FF2B5EF4-FFF2-40B4-BE49-F238E27FC236}">
              <a16:creationId xmlns:a16="http://schemas.microsoft.com/office/drawing/2014/main" id="{00000000-0008-0000-0800-0000E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0" name="Text Box 15">
          <a:extLst>
            <a:ext uri="{FF2B5EF4-FFF2-40B4-BE49-F238E27FC236}">
              <a16:creationId xmlns:a16="http://schemas.microsoft.com/office/drawing/2014/main" id="{00000000-0008-0000-0800-0000F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1" name="Text Box 15">
          <a:extLst>
            <a:ext uri="{FF2B5EF4-FFF2-40B4-BE49-F238E27FC236}">
              <a16:creationId xmlns:a16="http://schemas.microsoft.com/office/drawing/2014/main" id="{00000000-0008-0000-0800-0000F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2" name="Text Box 15">
          <a:extLst>
            <a:ext uri="{FF2B5EF4-FFF2-40B4-BE49-F238E27FC236}">
              <a16:creationId xmlns:a16="http://schemas.microsoft.com/office/drawing/2014/main" id="{00000000-0008-0000-0800-0000F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3" name="Text Box 15">
          <a:extLst>
            <a:ext uri="{FF2B5EF4-FFF2-40B4-BE49-F238E27FC236}">
              <a16:creationId xmlns:a16="http://schemas.microsoft.com/office/drawing/2014/main" id="{00000000-0008-0000-0800-0000F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4" name="Text Box 15">
          <a:extLst>
            <a:ext uri="{FF2B5EF4-FFF2-40B4-BE49-F238E27FC236}">
              <a16:creationId xmlns:a16="http://schemas.microsoft.com/office/drawing/2014/main" id="{00000000-0008-0000-0800-0000F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45" name="Text Box 15">
          <a:extLst>
            <a:ext uri="{FF2B5EF4-FFF2-40B4-BE49-F238E27FC236}">
              <a16:creationId xmlns:a16="http://schemas.microsoft.com/office/drawing/2014/main" id="{00000000-0008-0000-0800-0000F5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46" name="Text Box 15">
          <a:extLst>
            <a:ext uri="{FF2B5EF4-FFF2-40B4-BE49-F238E27FC236}">
              <a16:creationId xmlns:a16="http://schemas.microsoft.com/office/drawing/2014/main" id="{00000000-0008-0000-0800-0000F6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7" name="Text Box 15">
          <a:extLst>
            <a:ext uri="{FF2B5EF4-FFF2-40B4-BE49-F238E27FC236}">
              <a16:creationId xmlns:a16="http://schemas.microsoft.com/office/drawing/2014/main" id="{00000000-0008-0000-0800-0000F7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8" name="Text Box 15">
          <a:extLst>
            <a:ext uri="{FF2B5EF4-FFF2-40B4-BE49-F238E27FC236}">
              <a16:creationId xmlns:a16="http://schemas.microsoft.com/office/drawing/2014/main" id="{00000000-0008-0000-0800-0000F8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49" name="Text Box 15">
          <a:extLst>
            <a:ext uri="{FF2B5EF4-FFF2-40B4-BE49-F238E27FC236}">
              <a16:creationId xmlns:a16="http://schemas.microsoft.com/office/drawing/2014/main" id="{00000000-0008-0000-0800-0000F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50" name="Text Box 15">
          <a:extLst>
            <a:ext uri="{FF2B5EF4-FFF2-40B4-BE49-F238E27FC236}">
              <a16:creationId xmlns:a16="http://schemas.microsoft.com/office/drawing/2014/main" id="{00000000-0008-0000-0800-0000F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51" name="Text Box 15">
          <a:extLst>
            <a:ext uri="{FF2B5EF4-FFF2-40B4-BE49-F238E27FC236}">
              <a16:creationId xmlns:a16="http://schemas.microsoft.com/office/drawing/2014/main" id="{00000000-0008-0000-0800-0000F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52" name="Text Box 15">
          <a:extLst>
            <a:ext uri="{FF2B5EF4-FFF2-40B4-BE49-F238E27FC236}">
              <a16:creationId xmlns:a16="http://schemas.microsoft.com/office/drawing/2014/main" id="{00000000-0008-0000-0800-0000F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53" name="Text Box 15">
          <a:extLst>
            <a:ext uri="{FF2B5EF4-FFF2-40B4-BE49-F238E27FC236}">
              <a16:creationId xmlns:a16="http://schemas.microsoft.com/office/drawing/2014/main" id="{00000000-0008-0000-0800-0000F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54" name="Text Box 15">
          <a:extLst>
            <a:ext uri="{FF2B5EF4-FFF2-40B4-BE49-F238E27FC236}">
              <a16:creationId xmlns:a16="http://schemas.microsoft.com/office/drawing/2014/main" id="{00000000-0008-0000-0800-0000F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55" name="Text Box 15">
          <a:extLst>
            <a:ext uri="{FF2B5EF4-FFF2-40B4-BE49-F238E27FC236}">
              <a16:creationId xmlns:a16="http://schemas.microsoft.com/office/drawing/2014/main" id="{00000000-0008-0000-0800-0000F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56" name="Text Box 15">
          <a:extLst>
            <a:ext uri="{FF2B5EF4-FFF2-40B4-BE49-F238E27FC236}">
              <a16:creationId xmlns:a16="http://schemas.microsoft.com/office/drawing/2014/main" id="{00000000-0008-0000-0800-00000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57" name="Text Box 15">
          <a:extLst>
            <a:ext uri="{FF2B5EF4-FFF2-40B4-BE49-F238E27FC236}">
              <a16:creationId xmlns:a16="http://schemas.microsoft.com/office/drawing/2014/main" id="{00000000-0008-0000-0800-00000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58" name="Text Box 15">
          <a:extLst>
            <a:ext uri="{FF2B5EF4-FFF2-40B4-BE49-F238E27FC236}">
              <a16:creationId xmlns:a16="http://schemas.microsoft.com/office/drawing/2014/main" id="{00000000-0008-0000-0800-00000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59" name="Text Box 15">
          <a:extLst>
            <a:ext uri="{FF2B5EF4-FFF2-40B4-BE49-F238E27FC236}">
              <a16:creationId xmlns:a16="http://schemas.microsoft.com/office/drawing/2014/main" id="{00000000-0008-0000-0800-00000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60" name="Text Box 15">
          <a:extLst>
            <a:ext uri="{FF2B5EF4-FFF2-40B4-BE49-F238E27FC236}">
              <a16:creationId xmlns:a16="http://schemas.microsoft.com/office/drawing/2014/main" id="{00000000-0008-0000-0800-00000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61" name="Text Box 15">
          <a:extLst>
            <a:ext uri="{FF2B5EF4-FFF2-40B4-BE49-F238E27FC236}">
              <a16:creationId xmlns:a16="http://schemas.microsoft.com/office/drawing/2014/main" id="{00000000-0008-0000-0800-00000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62" name="Text Box 15">
          <a:extLst>
            <a:ext uri="{FF2B5EF4-FFF2-40B4-BE49-F238E27FC236}">
              <a16:creationId xmlns:a16="http://schemas.microsoft.com/office/drawing/2014/main" id="{00000000-0008-0000-0800-00000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63" name="Text Box 15">
          <a:extLst>
            <a:ext uri="{FF2B5EF4-FFF2-40B4-BE49-F238E27FC236}">
              <a16:creationId xmlns:a16="http://schemas.microsoft.com/office/drawing/2014/main" id="{00000000-0008-0000-0800-00000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64" name="Text Box 15">
          <a:extLst>
            <a:ext uri="{FF2B5EF4-FFF2-40B4-BE49-F238E27FC236}">
              <a16:creationId xmlns:a16="http://schemas.microsoft.com/office/drawing/2014/main" id="{00000000-0008-0000-0800-00000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65" name="Text Box 15">
          <a:extLst>
            <a:ext uri="{FF2B5EF4-FFF2-40B4-BE49-F238E27FC236}">
              <a16:creationId xmlns:a16="http://schemas.microsoft.com/office/drawing/2014/main" id="{00000000-0008-0000-0800-00000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66" name="Text Box 15">
          <a:extLst>
            <a:ext uri="{FF2B5EF4-FFF2-40B4-BE49-F238E27FC236}">
              <a16:creationId xmlns:a16="http://schemas.microsoft.com/office/drawing/2014/main" id="{00000000-0008-0000-0800-00000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67" name="Text Box 15">
          <a:extLst>
            <a:ext uri="{FF2B5EF4-FFF2-40B4-BE49-F238E27FC236}">
              <a16:creationId xmlns:a16="http://schemas.microsoft.com/office/drawing/2014/main" id="{00000000-0008-0000-0800-00000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68" name="Text Box 15">
          <a:extLst>
            <a:ext uri="{FF2B5EF4-FFF2-40B4-BE49-F238E27FC236}">
              <a16:creationId xmlns:a16="http://schemas.microsoft.com/office/drawing/2014/main" id="{00000000-0008-0000-0800-00000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69" name="Text Box 15">
          <a:extLst>
            <a:ext uri="{FF2B5EF4-FFF2-40B4-BE49-F238E27FC236}">
              <a16:creationId xmlns:a16="http://schemas.microsoft.com/office/drawing/2014/main" id="{00000000-0008-0000-0800-00000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70" name="Text Box 15">
          <a:extLst>
            <a:ext uri="{FF2B5EF4-FFF2-40B4-BE49-F238E27FC236}">
              <a16:creationId xmlns:a16="http://schemas.microsoft.com/office/drawing/2014/main" id="{00000000-0008-0000-0800-00000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71" name="Text Box 15">
          <a:extLst>
            <a:ext uri="{FF2B5EF4-FFF2-40B4-BE49-F238E27FC236}">
              <a16:creationId xmlns:a16="http://schemas.microsoft.com/office/drawing/2014/main" id="{00000000-0008-0000-0800-00000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72" name="Text Box 15">
          <a:extLst>
            <a:ext uri="{FF2B5EF4-FFF2-40B4-BE49-F238E27FC236}">
              <a16:creationId xmlns:a16="http://schemas.microsoft.com/office/drawing/2014/main" id="{00000000-0008-0000-0800-00001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73" name="Text Box 15">
          <a:extLst>
            <a:ext uri="{FF2B5EF4-FFF2-40B4-BE49-F238E27FC236}">
              <a16:creationId xmlns:a16="http://schemas.microsoft.com/office/drawing/2014/main" id="{00000000-0008-0000-0800-00001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74" name="Text Box 15">
          <a:extLst>
            <a:ext uri="{FF2B5EF4-FFF2-40B4-BE49-F238E27FC236}">
              <a16:creationId xmlns:a16="http://schemas.microsoft.com/office/drawing/2014/main" id="{00000000-0008-0000-0800-00001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75" name="Text Box 15">
          <a:extLst>
            <a:ext uri="{FF2B5EF4-FFF2-40B4-BE49-F238E27FC236}">
              <a16:creationId xmlns:a16="http://schemas.microsoft.com/office/drawing/2014/main" id="{00000000-0008-0000-0800-00001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76" name="Text Box 15">
          <a:extLst>
            <a:ext uri="{FF2B5EF4-FFF2-40B4-BE49-F238E27FC236}">
              <a16:creationId xmlns:a16="http://schemas.microsoft.com/office/drawing/2014/main" id="{00000000-0008-0000-0800-00001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77" name="Text Box 15">
          <a:extLst>
            <a:ext uri="{FF2B5EF4-FFF2-40B4-BE49-F238E27FC236}">
              <a16:creationId xmlns:a16="http://schemas.microsoft.com/office/drawing/2014/main" id="{00000000-0008-0000-0800-00001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78" name="Text Box 15">
          <a:extLst>
            <a:ext uri="{FF2B5EF4-FFF2-40B4-BE49-F238E27FC236}">
              <a16:creationId xmlns:a16="http://schemas.microsoft.com/office/drawing/2014/main" id="{00000000-0008-0000-0800-00001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79" name="Text Box 15">
          <a:extLst>
            <a:ext uri="{FF2B5EF4-FFF2-40B4-BE49-F238E27FC236}">
              <a16:creationId xmlns:a16="http://schemas.microsoft.com/office/drawing/2014/main" id="{00000000-0008-0000-0800-00001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80" name="Text Box 15">
          <a:extLst>
            <a:ext uri="{FF2B5EF4-FFF2-40B4-BE49-F238E27FC236}">
              <a16:creationId xmlns:a16="http://schemas.microsoft.com/office/drawing/2014/main" id="{00000000-0008-0000-0800-00001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1" name="Text Box 15">
          <a:extLst>
            <a:ext uri="{FF2B5EF4-FFF2-40B4-BE49-F238E27FC236}">
              <a16:creationId xmlns:a16="http://schemas.microsoft.com/office/drawing/2014/main" id="{00000000-0008-0000-0800-00001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2" name="Text Box 15">
          <a:extLst>
            <a:ext uri="{FF2B5EF4-FFF2-40B4-BE49-F238E27FC236}">
              <a16:creationId xmlns:a16="http://schemas.microsoft.com/office/drawing/2014/main" id="{00000000-0008-0000-0800-00001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83" name="Text Box 15">
          <a:extLst>
            <a:ext uri="{FF2B5EF4-FFF2-40B4-BE49-F238E27FC236}">
              <a16:creationId xmlns:a16="http://schemas.microsoft.com/office/drawing/2014/main" id="{00000000-0008-0000-0800-00001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84" name="Text Box 15">
          <a:extLst>
            <a:ext uri="{FF2B5EF4-FFF2-40B4-BE49-F238E27FC236}">
              <a16:creationId xmlns:a16="http://schemas.microsoft.com/office/drawing/2014/main" id="{00000000-0008-0000-0800-00001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5" name="Text Box 15">
          <a:extLst>
            <a:ext uri="{FF2B5EF4-FFF2-40B4-BE49-F238E27FC236}">
              <a16:creationId xmlns:a16="http://schemas.microsoft.com/office/drawing/2014/main" id="{00000000-0008-0000-0800-00001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6" name="Text Box 15">
          <a:extLst>
            <a:ext uri="{FF2B5EF4-FFF2-40B4-BE49-F238E27FC236}">
              <a16:creationId xmlns:a16="http://schemas.microsoft.com/office/drawing/2014/main" id="{00000000-0008-0000-0800-00001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7" name="Text Box 15">
          <a:extLst>
            <a:ext uri="{FF2B5EF4-FFF2-40B4-BE49-F238E27FC236}">
              <a16:creationId xmlns:a16="http://schemas.microsoft.com/office/drawing/2014/main" id="{00000000-0008-0000-0800-00001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8" name="Text Box 15">
          <a:extLst>
            <a:ext uri="{FF2B5EF4-FFF2-40B4-BE49-F238E27FC236}">
              <a16:creationId xmlns:a16="http://schemas.microsoft.com/office/drawing/2014/main" id="{00000000-0008-0000-0800-00002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9" name="Text Box 15">
          <a:extLst>
            <a:ext uri="{FF2B5EF4-FFF2-40B4-BE49-F238E27FC236}">
              <a16:creationId xmlns:a16="http://schemas.microsoft.com/office/drawing/2014/main" id="{00000000-0008-0000-0800-00002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90" name="Text Box 15">
          <a:extLst>
            <a:ext uri="{FF2B5EF4-FFF2-40B4-BE49-F238E27FC236}">
              <a16:creationId xmlns:a16="http://schemas.microsoft.com/office/drawing/2014/main" id="{00000000-0008-0000-0800-00002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91" name="Text Box 15">
          <a:extLst>
            <a:ext uri="{FF2B5EF4-FFF2-40B4-BE49-F238E27FC236}">
              <a16:creationId xmlns:a16="http://schemas.microsoft.com/office/drawing/2014/main" id="{00000000-0008-0000-0800-00002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2" name="Text Box 15">
          <a:extLst>
            <a:ext uri="{FF2B5EF4-FFF2-40B4-BE49-F238E27FC236}">
              <a16:creationId xmlns:a16="http://schemas.microsoft.com/office/drawing/2014/main" id="{00000000-0008-0000-0800-00002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3" name="Text Box 15">
          <a:extLst>
            <a:ext uri="{FF2B5EF4-FFF2-40B4-BE49-F238E27FC236}">
              <a16:creationId xmlns:a16="http://schemas.microsoft.com/office/drawing/2014/main" id="{00000000-0008-0000-0800-00002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4" name="Text Box 15">
          <a:extLst>
            <a:ext uri="{FF2B5EF4-FFF2-40B4-BE49-F238E27FC236}">
              <a16:creationId xmlns:a16="http://schemas.microsoft.com/office/drawing/2014/main" id="{00000000-0008-0000-0800-00002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5" name="Text Box 15">
          <a:extLst>
            <a:ext uri="{FF2B5EF4-FFF2-40B4-BE49-F238E27FC236}">
              <a16:creationId xmlns:a16="http://schemas.microsoft.com/office/drawing/2014/main" id="{00000000-0008-0000-0800-00002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6" name="Text Box 15">
          <a:extLst>
            <a:ext uri="{FF2B5EF4-FFF2-40B4-BE49-F238E27FC236}">
              <a16:creationId xmlns:a16="http://schemas.microsoft.com/office/drawing/2014/main" id="{00000000-0008-0000-0800-00002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7" name="Text Box 15">
          <a:extLst>
            <a:ext uri="{FF2B5EF4-FFF2-40B4-BE49-F238E27FC236}">
              <a16:creationId xmlns:a16="http://schemas.microsoft.com/office/drawing/2014/main" id="{00000000-0008-0000-0800-00002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8" name="Text Box 15">
          <a:extLst>
            <a:ext uri="{FF2B5EF4-FFF2-40B4-BE49-F238E27FC236}">
              <a16:creationId xmlns:a16="http://schemas.microsoft.com/office/drawing/2014/main" id="{00000000-0008-0000-0800-00002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99" name="Text Box 15">
          <a:extLst>
            <a:ext uri="{FF2B5EF4-FFF2-40B4-BE49-F238E27FC236}">
              <a16:creationId xmlns:a16="http://schemas.microsoft.com/office/drawing/2014/main" id="{00000000-0008-0000-0800-00002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0" name="Text Box 15">
          <a:extLst>
            <a:ext uri="{FF2B5EF4-FFF2-40B4-BE49-F238E27FC236}">
              <a16:creationId xmlns:a16="http://schemas.microsoft.com/office/drawing/2014/main" id="{00000000-0008-0000-0800-00002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01" name="Text Box 15">
          <a:extLst>
            <a:ext uri="{FF2B5EF4-FFF2-40B4-BE49-F238E27FC236}">
              <a16:creationId xmlns:a16="http://schemas.microsoft.com/office/drawing/2014/main" id="{00000000-0008-0000-0800-00002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02" name="Text Box 15">
          <a:extLst>
            <a:ext uri="{FF2B5EF4-FFF2-40B4-BE49-F238E27FC236}">
              <a16:creationId xmlns:a16="http://schemas.microsoft.com/office/drawing/2014/main" id="{00000000-0008-0000-0800-00002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3" name="Text Box 15">
          <a:extLst>
            <a:ext uri="{FF2B5EF4-FFF2-40B4-BE49-F238E27FC236}">
              <a16:creationId xmlns:a16="http://schemas.microsoft.com/office/drawing/2014/main" id="{00000000-0008-0000-0800-00002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4" name="Text Box 15">
          <a:extLst>
            <a:ext uri="{FF2B5EF4-FFF2-40B4-BE49-F238E27FC236}">
              <a16:creationId xmlns:a16="http://schemas.microsoft.com/office/drawing/2014/main" id="{00000000-0008-0000-0800-00003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5" name="Text Box 15">
          <a:extLst>
            <a:ext uri="{FF2B5EF4-FFF2-40B4-BE49-F238E27FC236}">
              <a16:creationId xmlns:a16="http://schemas.microsoft.com/office/drawing/2014/main" id="{00000000-0008-0000-0800-00003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6" name="Text Box 15">
          <a:extLst>
            <a:ext uri="{FF2B5EF4-FFF2-40B4-BE49-F238E27FC236}">
              <a16:creationId xmlns:a16="http://schemas.microsoft.com/office/drawing/2014/main" id="{00000000-0008-0000-0800-00003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7" name="Text Box 15">
          <a:extLst>
            <a:ext uri="{FF2B5EF4-FFF2-40B4-BE49-F238E27FC236}">
              <a16:creationId xmlns:a16="http://schemas.microsoft.com/office/drawing/2014/main" id="{00000000-0008-0000-0800-00003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8" name="Text Box 15">
          <a:extLst>
            <a:ext uri="{FF2B5EF4-FFF2-40B4-BE49-F238E27FC236}">
              <a16:creationId xmlns:a16="http://schemas.microsoft.com/office/drawing/2014/main" id="{00000000-0008-0000-0800-00003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9" name="Text Box 15">
          <a:extLst>
            <a:ext uri="{FF2B5EF4-FFF2-40B4-BE49-F238E27FC236}">
              <a16:creationId xmlns:a16="http://schemas.microsoft.com/office/drawing/2014/main" id="{00000000-0008-0000-0800-00003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0" name="Text Box 15">
          <a:extLst>
            <a:ext uri="{FF2B5EF4-FFF2-40B4-BE49-F238E27FC236}">
              <a16:creationId xmlns:a16="http://schemas.microsoft.com/office/drawing/2014/main" id="{00000000-0008-0000-0800-00003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1" name="Text Box 15">
          <a:extLst>
            <a:ext uri="{FF2B5EF4-FFF2-40B4-BE49-F238E27FC236}">
              <a16:creationId xmlns:a16="http://schemas.microsoft.com/office/drawing/2014/main" id="{00000000-0008-0000-0800-00003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2" name="Text Box 15">
          <a:extLst>
            <a:ext uri="{FF2B5EF4-FFF2-40B4-BE49-F238E27FC236}">
              <a16:creationId xmlns:a16="http://schemas.microsoft.com/office/drawing/2014/main" id="{00000000-0008-0000-0800-00003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3" name="Text Box 15">
          <a:extLst>
            <a:ext uri="{FF2B5EF4-FFF2-40B4-BE49-F238E27FC236}">
              <a16:creationId xmlns:a16="http://schemas.microsoft.com/office/drawing/2014/main" id="{00000000-0008-0000-0800-00003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4" name="Text Box 15">
          <a:extLst>
            <a:ext uri="{FF2B5EF4-FFF2-40B4-BE49-F238E27FC236}">
              <a16:creationId xmlns:a16="http://schemas.microsoft.com/office/drawing/2014/main" id="{00000000-0008-0000-0800-00003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5" name="Text Box 15">
          <a:extLst>
            <a:ext uri="{FF2B5EF4-FFF2-40B4-BE49-F238E27FC236}">
              <a16:creationId xmlns:a16="http://schemas.microsoft.com/office/drawing/2014/main" id="{00000000-0008-0000-0800-00003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6" name="Text Box 15">
          <a:extLst>
            <a:ext uri="{FF2B5EF4-FFF2-40B4-BE49-F238E27FC236}">
              <a16:creationId xmlns:a16="http://schemas.microsoft.com/office/drawing/2014/main" id="{00000000-0008-0000-0800-00003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17" name="Text Box 15">
          <a:extLst>
            <a:ext uri="{FF2B5EF4-FFF2-40B4-BE49-F238E27FC236}">
              <a16:creationId xmlns:a16="http://schemas.microsoft.com/office/drawing/2014/main" id="{00000000-0008-0000-0800-00003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18" name="Text Box 15">
          <a:extLst>
            <a:ext uri="{FF2B5EF4-FFF2-40B4-BE49-F238E27FC236}">
              <a16:creationId xmlns:a16="http://schemas.microsoft.com/office/drawing/2014/main" id="{00000000-0008-0000-0800-00003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9" name="Text Box 15">
          <a:extLst>
            <a:ext uri="{FF2B5EF4-FFF2-40B4-BE49-F238E27FC236}">
              <a16:creationId xmlns:a16="http://schemas.microsoft.com/office/drawing/2014/main" id="{00000000-0008-0000-0800-00003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20" name="Text Box 15">
          <a:extLst>
            <a:ext uri="{FF2B5EF4-FFF2-40B4-BE49-F238E27FC236}">
              <a16:creationId xmlns:a16="http://schemas.microsoft.com/office/drawing/2014/main" id="{00000000-0008-0000-0800-00004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1" name="Text Box 15">
          <a:extLst>
            <a:ext uri="{FF2B5EF4-FFF2-40B4-BE49-F238E27FC236}">
              <a16:creationId xmlns:a16="http://schemas.microsoft.com/office/drawing/2014/main" id="{00000000-0008-0000-0800-00004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2" name="Text Box 15">
          <a:extLst>
            <a:ext uri="{FF2B5EF4-FFF2-40B4-BE49-F238E27FC236}">
              <a16:creationId xmlns:a16="http://schemas.microsoft.com/office/drawing/2014/main" id="{00000000-0008-0000-0800-00004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3" name="Text Box 15">
          <a:extLst>
            <a:ext uri="{FF2B5EF4-FFF2-40B4-BE49-F238E27FC236}">
              <a16:creationId xmlns:a16="http://schemas.microsoft.com/office/drawing/2014/main" id="{00000000-0008-0000-0800-00004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4" name="Text Box 15">
          <a:extLst>
            <a:ext uri="{FF2B5EF4-FFF2-40B4-BE49-F238E27FC236}">
              <a16:creationId xmlns:a16="http://schemas.microsoft.com/office/drawing/2014/main" id="{00000000-0008-0000-0800-00004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5" name="Text Box 15">
          <a:extLst>
            <a:ext uri="{FF2B5EF4-FFF2-40B4-BE49-F238E27FC236}">
              <a16:creationId xmlns:a16="http://schemas.microsoft.com/office/drawing/2014/main" id="{00000000-0008-0000-0800-00004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6" name="Text Box 15">
          <a:extLst>
            <a:ext uri="{FF2B5EF4-FFF2-40B4-BE49-F238E27FC236}">
              <a16:creationId xmlns:a16="http://schemas.microsoft.com/office/drawing/2014/main" id="{00000000-0008-0000-0800-00004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7" name="Text Box 15">
          <a:extLst>
            <a:ext uri="{FF2B5EF4-FFF2-40B4-BE49-F238E27FC236}">
              <a16:creationId xmlns:a16="http://schemas.microsoft.com/office/drawing/2014/main" id="{00000000-0008-0000-0800-00004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28" name="Text Box 15">
          <a:extLst>
            <a:ext uri="{FF2B5EF4-FFF2-40B4-BE49-F238E27FC236}">
              <a16:creationId xmlns:a16="http://schemas.microsoft.com/office/drawing/2014/main" id="{00000000-0008-0000-0800-00004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29" name="Text Box 15">
          <a:extLst>
            <a:ext uri="{FF2B5EF4-FFF2-40B4-BE49-F238E27FC236}">
              <a16:creationId xmlns:a16="http://schemas.microsoft.com/office/drawing/2014/main" id="{00000000-0008-0000-0800-00004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0" name="Text Box 15">
          <a:extLst>
            <a:ext uri="{FF2B5EF4-FFF2-40B4-BE49-F238E27FC236}">
              <a16:creationId xmlns:a16="http://schemas.microsoft.com/office/drawing/2014/main" id="{00000000-0008-0000-0800-00004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1" name="Text Box 15">
          <a:extLst>
            <a:ext uri="{FF2B5EF4-FFF2-40B4-BE49-F238E27FC236}">
              <a16:creationId xmlns:a16="http://schemas.microsoft.com/office/drawing/2014/main" id="{00000000-0008-0000-0800-00004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2" name="Text Box 15">
          <a:extLst>
            <a:ext uri="{FF2B5EF4-FFF2-40B4-BE49-F238E27FC236}">
              <a16:creationId xmlns:a16="http://schemas.microsoft.com/office/drawing/2014/main" id="{00000000-0008-0000-0800-00004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3" name="Text Box 15">
          <a:extLst>
            <a:ext uri="{FF2B5EF4-FFF2-40B4-BE49-F238E27FC236}">
              <a16:creationId xmlns:a16="http://schemas.microsoft.com/office/drawing/2014/main" id="{00000000-0008-0000-0800-00004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4" name="Text Box 15">
          <a:extLst>
            <a:ext uri="{FF2B5EF4-FFF2-40B4-BE49-F238E27FC236}">
              <a16:creationId xmlns:a16="http://schemas.microsoft.com/office/drawing/2014/main" id="{00000000-0008-0000-0800-00004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35" name="Text Box 15">
          <a:extLst>
            <a:ext uri="{FF2B5EF4-FFF2-40B4-BE49-F238E27FC236}">
              <a16:creationId xmlns:a16="http://schemas.microsoft.com/office/drawing/2014/main" id="{00000000-0008-0000-0800-00004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36" name="Text Box 15">
          <a:extLst>
            <a:ext uri="{FF2B5EF4-FFF2-40B4-BE49-F238E27FC236}">
              <a16:creationId xmlns:a16="http://schemas.microsoft.com/office/drawing/2014/main" id="{00000000-0008-0000-0800-00005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7" name="Text Box 15">
          <a:extLst>
            <a:ext uri="{FF2B5EF4-FFF2-40B4-BE49-F238E27FC236}">
              <a16:creationId xmlns:a16="http://schemas.microsoft.com/office/drawing/2014/main" id="{00000000-0008-0000-0800-00005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8" name="Text Box 15">
          <a:extLst>
            <a:ext uri="{FF2B5EF4-FFF2-40B4-BE49-F238E27FC236}">
              <a16:creationId xmlns:a16="http://schemas.microsoft.com/office/drawing/2014/main" id="{00000000-0008-0000-0800-00005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39" name="Text Box 15">
          <a:extLst>
            <a:ext uri="{FF2B5EF4-FFF2-40B4-BE49-F238E27FC236}">
              <a16:creationId xmlns:a16="http://schemas.microsoft.com/office/drawing/2014/main" id="{00000000-0008-0000-0800-00005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40" name="Text Box 15">
          <a:extLst>
            <a:ext uri="{FF2B5EF4-FFF2-40B4-BE49-F238E27FC236}">
              <a16:creationId xmlns:a16="http://schemas.microsoft.com/office/drawing/2014/main" id="{00000000-0008-0000-0800-00005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41" name="Text Box 15">
          <a:extLst>
            <a:ext uri="{FF2B5EF4-FFF2-40B4-BE49-F238E27FC236}">
              <a16:creationId xmlns:a16="http://schemas.microsoft.com/office/drawing/2014/main" id="{00000000-0008-0000-0800-00005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42" name="Text Box 15">
          <a:extLst>
            <a:ext uri="{FF2B5EF4-FFF2-40B4-BE49-F238E27FC236}">
              <a16:creationId xmlns:a16="http://schemas.microsoft.com/office/drawing/2014/main" id="{00000000-0008-0000-0800-00005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43" name="Text Box 15">
          <a:extLst>
            <a:ext uri="{FF2B5EF4-FFF2-40B4-BE49-F238E27FC236}">
              <a16:creationId xmlns:a16="http://schemas.microsoft.com/office/drawing/2014/main" id="{00000000-0008-0000-0800-00005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44" name="Text Box 15">
          <a:extLst>
            <a:ext uri="{FF2B5EF4-FFF2-40B4-BE49-F238E27FC236}">
              <a16:creationId xmlns:a16="http://schemas.microsoft.com/office/drawing/2014/main" id="{00000000-0008-0000-0800-00005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45" name="Text Box 15">
          <a:extLst>
            <a:ext uri="{FF2B5EF4-FFF2-40B4-BE49-F238E27FC236}">
              <a16:creationId xmlns:a16="http://schemas.microsoft.com/office/drawing/2014/main" id="{00000000-0008-0000-0800-00005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46" name="Text Box 15">
          <a:extLst>
            <a:ext uri="{FF2B5EF4-FFF2-40B4-BE49-F238E27FC236}">
              <a16:creationId xmlns:a16="http://schemas.microsoft.com/office/drawing/2014/main" id="{00000000-0008-0000-0800-00005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47" name="Text Box 15">
          <a:extLst>
            <a:ext uri="{FF2B5EF4-FFF2-40B4-BE49-F238E27FC236}">
              <a16:creationId xmlns:a16="http://schemas.microsoft.com/office/drawing/2014/main" id="{00000000-0008-0000-0800-00005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48" name="Text Box 15">
          <a:extLst>
            <a:ext uri="{FF2B5EF4-FFF2-40B4-BE49-F238E27FC236}">
              <a16:creationId xmlns:a16="http://schemas.microsoft.com/office/drawing/2014/main" id="{00000000-0008-0000-0800-00005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49" name="Text Box 15">
          <a:extLst>
            <a:ext uri="{FF2B5EF4-FFF2-40B4-BE49-F238E27FC236}">
              <a16:creationId xmlns:a16="http://schemas.microsoft.com/office/drawing/2014/main" id="{00000000-0008-0000-0800-00005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50" name="Text Box 15">
          <a:extLst>
            <a:ext uri="{FF2B5EF4-FFF2-40B4-BE49-F238E27FC236}">
              <a16:creationId xmlns:a16="http://schemas.microsoft.com/office/drawing/2014/main" id="{00000000-0008-0000-0800-00005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51" name="Text Box 15">
          <a:extLst>
            <a:ext uri="{FF2B5EF4-FFF2-40B4-BE49-F238E27FC236}">
              <a16:creationId xmlns:a16="http://schemas.microsoft.com/office/drawing/2014/main" id="{00000000-0008-0000-0800-00005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52" name="Text Box 15">
          <a:extLst>
            <a:ext uri="{FF2B5EF4-FFF2-40B4-BE49-F238E27FC236}">
              <a16:creationId xmlns:a16="http://schemas.microsoft.com/office/drawing/2014/main" id="{00000000-0008-0000-0800-00006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53" name="Text Box 15">
          <a:extLst>
            <a:ext uri="{FF2B5EF4-FFF2-40B4-BE49-F238E27FC236}">
              <a16:creationId xmlns:a16="http://schemas.microsoft.com/office/drawing/2014/main" id="{00000000-0008-0000-0800-00006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54" name="Text Box 15">
          <a:extLst>
            <a:ext uri="{FF2B5EF4-FFF2-40B4-BE49-F238E27FC236}">
              <a16:creationId xmlns:a16="http://schemas.microsoft.com/office/drawing/2014/main" id="{00000000-0008-0000-0800-00006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55" name="Text Box 15">
          <a:extLst>
            <a:ext uri="{FF2B5EF4-FFF2-40B4-BE49-F238E27FC236}">
              <a16:creationId xmlns:a16="http://schemas.microsoft.com/office/drawing/2014/main" id="{00000000-0008-0000-0800-00006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56" name="Text Box 15">
          <a:extLst>
            <a:ext uri="{FF2B5EF4-FFF2-40B4-BE49-F238E27FC236}">
              <a16:creationId xmlns:a16="http://schemas.microsoft.com/office/drawing/2014/main" id="{00000000-0008-0000-0800-00006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57" name="Text Box 15">
          <a:extLst>
            <a:ext uri="{FF2B5EF4-FFF2-40B4-BE49-F238E27FC236}">
              <a16:creationId xmlns:a16="http://schemas.microsoft.com/office/drawing/2014/main" id="{00000000-0008-0000-0800-00006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58" name="Text Box 15">
          <a:extLst>
            <a:ext uri="{FF2B5EF4-FFF2-40B4-BE49-F238E27FC236}">
              <a16:creationId xmlns:a16="http://schemas.microsoft.com/office/drawing/2014/main" id="{00000000-0008-0000-0800-00006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59" name="Text Box 15">
          <a:extLst>
            <a:ext uri="{FF2B5EF4-FFF2-40B4-BE49-F238E27FC236}">
              <a16:creationId xmlns:a16="http://schemas.microsoft.com/office/drawing/2014/main" id="{00000000-0008-0000-0800-00006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60" name="Text Box 15">
          <a:extLst>
            <a:ext uri="{FF2B5EF4-FFF2-40B4-BE49-F238E27FC236}">
              <a16:creationId xmlns:a16="http://schemas.microsoft.com/office/drawing/2014/main" id="{00000000-0008-0000-0800-00006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61" name="Text Box 15">
          <a:extLst>
            <a:ext uri="{FF2B5EF4-FFF2-40B4-BE49-F238E27FC236}">
              <a16:creationId xmlns:a16="http://schemas.microsoft.com/office/drawing/2014/main" id="{00000000-0008-0000-0800-00006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62" name="Text Box 15">
          <a:extLst>
            <a:ext uri="{FF2B5EF4-FFF2-40B4-BE49-F238E27FC236}">
              <a16:creationId xmlns:a16="http://schemas.microsoft.com/office/drawing/2014/main" id="{00000000-0008-0000-0800-00006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63" name="Text Box 15">
          <a:extLst>
            <a:ext uri="{FF2B5EF4-FFF2-40B4-BE49-F238E27FC236}">
              <a16:creationId xmlns:a16="http://schemas.microsoft.com/office/drawing/2014/main" id="{00000000-0008-0000-0800-00006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64" name="Text Box 15">
          <a:extLst>
            <a:ext uri="{FF2B5EF4-FFF2-40B4-BE49-F238E27FC236}">
              <a16:creationId xmlns:a16="http://schemas.microsoft.com/office/drawing/2014/main" id="{00000000-0008-0000-0800-00006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65" name="Text Box 15">
          <a:extLst>
            <a:ext uri="{FF2B5EF4-FFF2-40B4-BE49-F238E27FC236}">
              <a16:creationId xmlns:a16="http://schemas.microsoft.com/office/drawing/2014/main" id="{00000000-0008-0000-0800-00006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66" name="Text Box 15">
          <a:extLst>
            <a:ext uri="{FF2B5EF4-FFF2-40B4-BE49-F238E27FC236}">
              <a16:creationId xmlns:a16="http://schemas.microsoft.com/office/drawing/2014/main" id="{00000000-0008-0000-0800-00006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67" name="Text Box 15">
          <a:extLst>
            <a:ext uri="{FF2B5EF4-FFF2-40B4-BE49-F238E27FC236}">
              <a16:creationId xmlns:a16="http://schemas.microsoft.com/office/drawing/2014/main" id="{00000000-0008-0000-0800-00006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68" name="Text Box 15">
          <a:extLst>
            <a:ext uri="{FF2B5EF4-FFF2-40B4-BE49-F238E27FC236}">
              <a16:creationId xmlns:a16="http://schemas.microsoft.com/office/drawing/2014/main" id="{00000000-0008-0000-0800-00007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69" name="Text Box 15">
          <a:extLst>
            <a:ext uri="{FF2B5EF4-FFF2-40B4-BE49-F238E27FC236}">
              <a16:creationId xmlns:a16="http://schemas.microsoft.com/office/drawing/2014/main" id="{00000000-0008-0000-0800-00007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70" name="Text Box 15">
          <a:extLst>
            <a:ext uri="{FF2B5EF4-FFF2-40B4-BE49-F238E27FC236}">
              <a16:creationId xmlns:a16="http://schemas.microsoft.com/office/drawing/2014/main" id="{00000000-0008-0000-0800-00007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1" name="Text Box 15">
          <a:extLst>
            <a:ext uri="{FF2B5EF4-FFF2-40B4-BE49-F238E27FC236}">
              <a16:creationId xmlns:a16="http://schemas.microsoft.com/office/drawing/2014/main" id="{00000000-0008-0000-0800-000073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2" name="Text Box 15">
          <a:extLst>
            <a:ext uri="{FF2B5EF4-FFF2-40B4-BE49-F238E27FC236}">
              <a16:creationId xmlns:a16="http://schemas.microsoft.com/office/drawing/2014/main" id="{00000000-0008-0000-0800-000074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73" name="Text Box 15">
          <a:extLst>
            <a:ext uri="{FF2B5EF4-FFF2-40B4-BE49-F238E27FC236}">
              <a16:creationId xmlns:a16="http://schemas.microsoft.com/office/drawing/2014/main" id="{00000000-0008-0000-0800-000075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74" name="Text Box 15">
          <a:extLst>
            <a:ext uri="{FF2B5EF4-FFF2-40B4-BE49-F238E27FC236}">
              <a16:creationId xmlns:a16="http://schemas.microsoft.com/office/drawing/2014/main" id="{00000000-0008-0000-0800-000076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5" name="Text Box 15">
          <a:extLst>
            <a:ext uri="{FF2B5EF4-FFF2-40B4-BE49-F238E27FC236}">
              <a16:creationId xmlns:a16="http://schemas.microsoft.com/office/drawing/2014/main" id="{00000000-0008-0000-0800-00007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6" name="Text Box 15">
          <a:extLst>
            <a:ext uri="{FF2B5EF4-FFF2-40B4-BE49-F238E27FC236}">
              <a16:creationId xmlns:a16="http://schemas.microsoft.com/office/drawing/2014/main" id="{00000000-0008-0000-0800-00007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7" name="Text Box 15">
          <a:extLst>
            <a:ext uri="{FF2B5EF4-FFF2-40B4-BE49-F238E27FC236}">
              <a16:creationId xmlns:a16="http://schemas.microsoft.com/office/drawing/2014/main" id="{00000000-0008-0000-0800-00007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8" name="Text Box 15">
          <a:extLst>
            <a:ext uri="{FF2B5EF4-FFF2-40B4-BE49-F238E27FC236}">
              <a16:creationId xmlns:a16="http://schemas.microsoft.com/office/drawing/2014/main" id="{00000000-0008-0000-0800-00007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9" name="Text Box 15">
          <a:extLst>
            <a:ext uri="{FF2B5EF4-FFF2-40B4-BE49-F238E27FC236}">
              <a16:creationId xmlns:a16="http://schemas.microsoft.com/office/drawing/2014/main" id="{00000000-0008-0000-0800-00007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80" name="Text Box 15">
          <a:extLst>
            <a:ext uri="{FF2B5EF4-FFF2-40B4-BE49-F238E27FC236}">
              <a16:creationId xmlns:a16="http://schemas.microsoft.com/office/drawing/2014/main" id="{00000000-0008-0000-0800-00007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81" name="Text Box 15">
          <a:extLst>
            <a:ext uri="{FF2B5EF4-FFF2-40B4-BE49-F238E27FC236}">
              <a16:creationId xmlns:a16="http://schemas.microsoft.com/office/drawing/2014/main" id="{00000000-0008-0000-0800-00007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2" name="Text Box 15">
          <a:extLst>
            <a:ext uri="{FF2B5EF4-FFF2-40B4-BE49-F238E27FC236}">
              <a16:creationId xmlns:a16="http://schemas.microsoft.com/office/drawing/2014/main" id="{00000000-0008-0000-0800-00007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3" name="Text Box 15">
          <a:extLst>
            <a:ext uri="{FF2B5EF4-FFF2-40B4-BE49-F238E27FC236}">
              <a16:creationId xmlns:a16="http://schemas.microsoft.com/office/drawing/2014/main" id="{00000000-0008-0000-0800-00007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4" name="Text Box 15">
          <a:extLst>
            <a:ext uri="{FF2B5EF4-FFF2-40B4-BE49-F238E27FC236}">
              <a16:creationId xmlns:a16="http://schemas.microsoft.com/office/drawing/2014/main" id="{00000000-0008-0000-0800-00008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5" name="Text Box 15">
          <a:extLst>
            <a:ext uri="{FF2B5EF4-FFF2-40B4-BE49-F238E27FC236}">
              <a16:creationId xmlns:a16="http://schemas.microsoft.com/office/drawing/2014/main" id="{00000000-0008-0000-0800-00008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6" name="Text Box 15">
          <a:extLst>
            <a:ext uri="{FF2B5EF4-FFF2-40B4-BE49-F238E27FC236}">
              <a16:creationId xmlns:a16="http://schemas.microsoft.com/office/drawing/2014/main" id="{00000000-0008-0000-0800-00008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7" name="Text Box 15">
          <a:extLst>
            <a:ext uri="{FF2B5EF4-FFF2-40B4-BE49-F238E27FC236}">
              <a16:creationId xmlns:a16="http://schemas.microsoft.com/office/drawing/2014/main" id="{00000000-0008-0000-0800-00008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8" name="Text Box 15">
          <a:extLst>
            <a:ext uri="{FF2B5EF4-FFF2-40B4-BE49-F238E27FC236}">
              <a16:creationId xmlns:a16="http://schemas.microsoft.com/office/drawing/2014/main" id="{00000000-0008-0000-0800-00008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89" name="Text Box 15">
          <a:extLst>
            <a:ext uri="{FF2B5EF4-FFF2-40B4-BE49-F238E27FC236}">
              <a16:creationId xmlns:a16="http://schemas.microsoft.com/office/drawing/2014/main" id="{00000000-0008-0000-0800-000085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0" name="Text Box 15">
          <a:extLst>
            <a:ext uri="{FF2B5EF4-FFF2-40B4-BE49-F238E27FC236}">
              <a16:creationId xmlns:a16="http://schemas.microsoft.com/office/drawing/2014/main" id="{00000000-0008-0000-0800-000086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91" name="Text Box 15">
          <a:extLst>
            <a:ext uri="{FF2B5EF4-FFF2-40B4-BE49-F238E27FC236}">
              <a16:creationId xmlns:a16="http://schemas.microsoft.com/office/drawing/2014/main" id="{00000000-0008-0000-0800-000087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92" name="Text Box 15">
          <a:extLst>
            <a:ext uri="{FF2B5EF4-FFF2-40B4-BE49-F238E27FC236}">
              <a16:creationId xmlns:a16="http://schemas.microsoft.com/office/drawing/2014/main" id="{00000000-0008-0000-0800-000088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3" name="Text Box 15">
          <a:extLst>
            <a:ext uri="{FF2B5EF4-FFF2-40B4-BE49-F238E27FC236}">
              <a16:creationId xmlns:a16="http://schemas.microsoft.com/office/drawing/2014/main" id="{00000000-0008-0000-0800-00008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4" name="Text Box 15">
          <a:extLst>
            <a:ext uri="{FF2B5EF4-FFF2-40B4-BE49-F238E27FC236}">
              <a16:creationId xmlns:a16="http://schemas.microsoft.com/office/drawing/2014/main" id="{00000000-0008-0000-0800-00008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5" name="Text Box 15">
          <a:extLst>
            <a:ext uri="{FF2B5EF4-FFF2-40B4-BE49-F238E27FC236}">
              <a16:creationId xmlns:a16="http://schemas.microsoft.com/office/drawing/2014/main" id="{00000000-0008-0000-0800-00008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6" name="Text Box 15">
          <a:extLst>
            <a:ext uri="{FF2B5EF4-FFF2-40B4-BE49-F238E27FC236}">
              <a16:creationId xmlns:a16="http://schemas.microsoft.com/office/drawing/2014/main" id="{00000000-0008-0000-0800-00008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7" name="Text Box 15">
          <a:extLst>
            <a:ext uri="{FF2B5EF4-FFF2-40B4-BE49-F238E27FC236}">
              <a16:creationId xmlns:a16="http://schemas.microsoft.com/office/drawing/2014/main" id="{00000000-0008-0000-0800-00008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8" name="Text Box 15">
          <a:extLst>
            <a:ext uri="{FF2B5EF4-FFF2-40B4-BE49-F238E27FC236}">
              <a16:creationId xmlns:a16="http://schemas.microsoft.com/office/drawing/2014/main" id="{00000000-0008-0000-0800-00008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9" name="Text Box 15">
          <a:extLst>
            <a:ext uri="{FF2B5EF4-FFF2-40B4-BE49-F238E27FC236}">
              <a16:creationId xmlns:a16="http://schemas.microsoft.com/office/drawing/2014/main" id="{00000000-0008-0000-0800-00008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0" name="Text Box 15">
          <a:extLst>
            <a:ext uri="{FF2B5EF4-FFF2-40B4-BE49-F238E27FC236}">
              <a16:creationId xmlns:a16="http://schemas.microsoft.com/office/drawing/2014/main" id="{00000000-0008-0000-0800-00009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1" name="Text Box 15">
          <a:extLst>
            <a:ext uri="{FF2B5EF4-FFF2-40B4-BE49-F238E27FC236}">
              <a16:creationId xmlns:a16="http://schemas.microsoft.com/office/drawing/2014/main" id="{00000000-0008-0000-0800-00009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2" name="Text Box 15">
          <a:extLst>
            <a:ext uri="{FF2B5EF4-FFF2-40B4-BE49-F238E27FC236}">
              <a16:creationId xmlns:a16="http://schemas.microsoft.com/office/drawing/2014/main" id="{00000000-0008-0000-0800-00009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3" name="Text Box 15">
          <a:extLst>
            <a:ext uri="{FF2B5EF4-FFF2-40B4-BE49-F238E27FC236}">
              <a16:creationId xmlns:a16="http://schemas.microsoft.com/office/drawing/2014/main" id="{00000000-0008-0000-0800-00009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4" name="Text Box 15">
          <a:extLst>
            <a:ext uri="{FF2B5EF4-FFF2-40B4-BE49-F238E27FC236}">
              <a16:creationId xmlns:a16="http://schemas.microsoft.com/office/drawing/2014/main" id="{00000000-0008-0000-0800-00009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5" name="Text Box 15">
          <a:extLst>
            <a:ext uri="{FF2B5EF4-FFF2-40B4-BE49-F238E27FC236}">
              <a16:creationId xmlns:a16="http://schemas.microsoft.com/office/drawing/2014/main" id="{00000000-0008-0000-0800-00009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6" name="Text Box 15">
          <a:extLst>
            <a:ext uri="{FF2B5EF4-FFF2-40B4-BE49-F238E27FC236}">
              <a16:creationId xmlns:a16="http://schemas.microsoft.com/office/drawing/2014/main" id="{00000000-0008-0000-0800-00009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07" name="Text Box 15">
          <a:extLst>
            <a:ext uri="{FF2B5EF4-FFF2-40B4-BE49-F238E27FC236}">
              <a16:creationId xmlns:a16="http://schemas.microsoft.com/office/drawing/2014/main" id="{00000000-0008-0000-0800-00009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08" name="Text Box 15">
          <a:extLst>
            <a:ext uri="{FF2B5EF4-FFF2-40B4-BE49-F238E27FC236}">
              <a16:creationId xmlns:a16="http://schemas.microsoft.com/office/drawing/2014/main" id="{00000000-0008-0000-0800-00009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9" name="Text Box 15">
          <a:extLst>
            <a:ext uri="{FF2B5EF4-FFF2-40B4-BE49-F238E27FC236}">
              <a16:creationId xmlns:a16="http://schemas.microsoft.com/office/drawing/2014/main" id="{00000000-0008-0000-0800-00009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10" name="Text Box 15">
          <a:extLst>
            <a:ext uri="{FF2B5EF4-FFF2-40B4-BE49-F238E27FC236}">
              <a16:creationId xmlns:a16="http://schemas.microsoft.com/office/drawing/2014/main" id="{00000000-0008-0000-0800-00009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1" name="Text Box 15">
          <a:extLst>
            <a:ext uri="{FF2B5EF4-FFF2-40B4-BE49-F238E27FC236}">
              <a16:creationId xmlns:a16="http://schemas.microsoft.com/office/drawing/2014/main" id="{00000000-0008-0000-0800-00009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2" name="Text Box 15">
          <a:extLst>
            <a:ext uri="{FF2B5EF4-FFF2-40B4-BE49-F238E27FC236}">
              <a16:creationId xmlns:a16="http://schemas.microsoft.com/office/drawing/2014/main" id="{00000000-0008-0000-0800-00009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3" name="Text Box 15">
          <a:extLst>
            <a:ext uri="{FF2B5EF4-FFF2-40B4-BE49-F238E27FC236}">
              <a16:creationId xmlns:a16="http://schemas.microsoft.com/office/drawing/2014/main" id="{00000000-0008-0000-0800-00009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4" name="Text Box 15">
          <a:extLst>
            <a:ext uri="{FF2B5EF4-FFF2-40B4-BE49-F238E27FC236}">
              <a16:creationId xmlns:a16="http://schemas.microsoft.com/office/drawing/2014/main" id="{00000000-0008-0000-0800-00009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5" name="Text Box 15">
          <a:extLst>
            <a:ext uri="{FF2B5EF4-FFF2-40B4-BE49-F238E27FC236}">
              <a16:creationId xmlns:a16="http://schemas.microsoft.com/office/drawing/2014/main" id="{00000000-0008-0000-0800-00009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6" name="Text Box 15">
          <a:extLst>
            <a:ext uri="{FF2B5EF4-FFF2-40B4-BE49-F238E27FC236}">
              <a16:creationId xmlns:a16="http://schemas.microsoft.com/office/drawing/2014/main" id="{00000000-0008-0000-0800-0000A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7" name="Text Box 15">
          <a:extLst>
            <a:ext uri="{FF2B5EF4-FFF2-40B4-BE49-F238E27FC236}">
              <a16:creationId xmlns:a16="http://schemas.microsoft.com/office/drawing/2014/main" id="{00000000-0008-0000-0800-0000A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18" name="Text Box 15">
          <a:extLst>
            <a:ext uri="{FF2B5EF4-FFF2-40B4-BE49-F238E27FC236}">
              <a16:creationId xmlns:a16="http://schemas.microsoft.com/office/drawing/2014/main" id="{00000000-0008-0000-0800-0000A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19" name="Text Box 15">
          <a:extLst>
            <a:ext uri="{FF2B5EF4-FFF2-40B4-BE49-F238E27FC236}">
              <a16:creationId xmlns:a16="http://schemas.microsoft.com/office/drawing/2014/main" id="{00000000-0008-0000-0800-0000A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0" name="Text Box 15">
          <a:extLst>
            <a:ext uri="{FF2B5EF4-FFF2-40B4-BE49-F238E27FC236}">
              <a16:creationId xmlns:a16="http://schemas.microsoft.com/office/drawing/2014/main" id="{00000000-0008-0000-0800-0000A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1" name="Text Box 15">
          <a:extLst>
            <a:ext uri="{FF2B5EF4-FFF2-40B4-BE49-F238E27FC236}">
              <a16:creationId xmlns:a16="http://schemas.microsoft.com/office/drawing/2014/main" id="{00000000-0008-0000-0800-0000A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2" name="Text Box 15">
          <a:extLst>
            <a:ext uri="{FF2B5EF4-FFF2-40B4-BE49-F238E27FC236}">
              <a16:creationId xmlns:a16="http://schemas.microsoft.com/office/drawing/2014/main" id="{00000000-0008-0000-0800-0000A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3" name="Text Box 15">
          <a:extLst>
            <a:ext uri="{FF2B5EF4-FFF2-40B4-BE49-F238E27FC236}">
              <a16:creationId xmlns:a16="http://schemas.microsoft.com/office/drawing/2014/main" id="{00000000-0008-0000-0800-0000A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4" name="Text Box 15">
          <a:extLst>
            <a:ext uri="{FF2B5EF4-FFF2-40B4-BE49-F238E27FC236}">
              <a16:creationId xmlns:a16="http://schemas.microsoft.com/office/drawing/2014/main" id="{00000000-0008-0000-0800-0000A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25" name="Text Box 15">
          <a:extLst>
            <a:ext uri="{FF2B5EF4-FFF2-40B4-BE49-F238E27FC236}">
              <a16:creationId xmlns:a16="http://schemas.microsoft.com/office/drawing/2014/main" id="{00000000-0008-0000-0800-0000A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26" name="Text Box 15">
          <a:extLst>
            <a:ext uri="{FF2B5EF4-FFF2-40B4-BE49-F238E27FC236}">
              <a16:creationId xmlns:a16="http://schemas.microsoft.com/office/drawing/2014/main" id="{00000000-0008-0000-0800-0000A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7" name="Text Box 15">
          <a:extLst>
            <a:ext uri="{FF2B5EF4-FFF2-40B4-BE49-F238E27FC236}">
              <a16:creationId xmlns:a16="http://schemas.microsoft.com/office/drawing/2014/main" id="{00000000-0008-0000-0800-0000A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8" name="Text Box 15">
          <a:extLst>
            <a:ext uri="{FF2B5EF4-FFF2-40B4-BE49-F238E27FC236}">
              <a16:creationId xmlns:a16="http://schemas.microsoft.com/office/drawing/2014/main" id="{00000000-0008-0000-0800-0000A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29" name="Text Box 15">
          <a:extLst>
            <a:ext uri="{FF2B5EF4-FFF2-40B4-BE49-F238E27FC236}">
              <a16:creationId xmlns:a16="http://schemas.microsoft.com/office/drawing/2014/main" id="{00000000-0008-0000-0800-0000A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30" name="Text Box 15">
          <a:extLst>
            <a:ext uri="{FF2B5EF4-FFF2-40B4-BE49-F238E27FC236}">
              <a16:creationId xmlns:a16="http://schemas.microsoft.com/office/drawing/2014/main" id="{00000000-0008-0000-0800-0000A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31" name="Text Box 15">
          <a:extLst>
            <a:ext uri="{FF2B5EF4-FFF2-40B4-BE49-F238E27FC236}">
              <a16:creationId xmlns:a16="http://schemas.microsoft.com/office/drawing/2014/main" id="{00000000-0008-0000-0800-0000A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32" name="Text Box 15">
          <a:extLst>
            <a:ext uri="{FF2B5EF4-FFF2-40B4-BE49-F238E27FC236}">
              <a16:creationId xmlns:a16="http://schemas.microsoft.com/office/drawing/2014/main" id="{00000000-0008-0000-0800-0000B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33" name="Text Box 15">
          <a:extLst>
            <a:ext uri="{FF2B5EF4-FFF2-40B4-BE49-F238E27FC236}">
              <a16:creationId xmlns:a16="http://schemas.microsoft.com/office/drawing/2014/main" id="{00000000-0008-0000-0800-0000B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34" name="Text Box 15">
          <a:extLst>
            <a:ext uri="{FF2B5EF4-FFF2-40B4-BE49-F238E27FC236}">
              <a16:creationId xmlns:a16="http://schemas.microsoft.com/office/drawing/2014/main" id="{00000000-0008-0000-0800-0000B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35" name="Text Box 15">
          <a:extLst>
            <a:ext uri="{FF2B5EF4-FFF2-40B4-BE49-F238E27FC236}">
              <a16:creationId xmlns:a16="http://schemas.microsoft.com/office/drawing/2014/main" id="{00000000-0008-0000-0800-0000B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36" name="Text Box 15">
          <a:extLst>
            <a:ext uri="{FF2B5EF4-FFF2-40B4-BE49-F238E27FC236}">
              <a16:creationId xmlns:a16="http://schemas.microsoft.com/office/drawing/2014/main" id="{00000000-0008-0000-0800-0000B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37" name="Text Box 15">
          <a:extLst>
            <a:ext uri="{FF2B5EF4-FFF2-40B4-BE49-F238E27FC236}">
              <a16:creationId xmlns:a16="http://schemas.microsoft.com/office/drawing/2014/main" id="{00000000-0008-0000-0800-0000B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38" name="Text Box 15">
          <a:extLst>
            <a:ext uri="{FF2B5EF4-FFF2-40B4-BE49-F238E27FC236}">
              <a16:creationId xmlns:a16="http://schemas.microsoft.com/office/drawing/2014/main" id="{00000000-0008-0000-0800-0000B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39" name="Text Box 15">
          <a:extLst>
            <a:ext uri="{FF2B5EF4-FFF2-40B4-BE49-F238E27FC236}">
              <a16:creationId xmlns:a16="http://schemas.microsoft.com/office/drawing/2014/main" id="{00000000-0008-0000-0800-0000B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40" name="Text Box 15">
          <a:extLst>
            <a:ext uri="{FF2B5EF4-FFF2-40B4-BE49-F238E27FC236}">
              <a16:creationId xmlns:a16="http://schemas.microsoft.com/office/drawing/2014/main" id="{00000000-0008-0000-0800-0000B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41" name="Text Box 15">
          <a:extLst>
            <a:ext uri="{FF2B5EF4-FFF2-40B4-BE49-F238E27FC236}">
              <a16:creationId xmlns:a16="http://schemas.microsoft.com/office/drawing/2014/main" id="{00000000-0008-0000-0800-0000B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42" name="Text Box 15">
          <a:extLst>
            <a:ext uri="{FF2B5EF4-FFF2-40B4-BE49-F238E27FC236}">
              <a16:creationId xmlns:a16="http://schemas.microsoft.com/office/drawing/2014/main" id="{00000000-0008-0000-0800-0000B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43" name="Text Box 15">
          <a:extLst>
            <a:ext uri="{FF2B5EF4-FFF2-40B4-BE49-F238E27FC236}">
              <a16:creationId xmlns:a16="http://schemas.microsoft.com/office/drawing/2014/main" id="{00000000-0008-0000-0800-0000B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44" name="Text Box 15">
          <a:extLst>
            <a:ext uri="{FF2B5EF4-FFF2-40B4-BE49-F238E27FC236}">
              <a16:creationId xmlns:a16="http://schemas.microsoft.com/office/drawing/2014/main" id="{00000000-0008-0000-0800-0000B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45" name="Text Box 15">
          <a:extLst>
            <a:ext uri="{FF2B5EF4-FFF2-40B4-BE49-F238E27FC236}">
              <a16:creationId xmlns:a16="http://schemas.microsoft.com/office/drawing/2014/main" id="{00000000-0008-0000-0800-0000B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46" name="Text Box 15">
          <a:extLst>
            <a:ext uri="{FF2B5EF4-FFF2-40B4-BE49-F238E27FC236}">
              <a16:creationId xmlns:a16="http://schemas.microsoft.com/office/drawing/2014/main" id="{00000000-0008-0000-0800-0000B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47" name="Text Box 15">
          <a:extLst>
            <a:ext uri="{FF2B5EF4-FFF2-40B4-BE49-F238E27FC236}">
              <a16:creationId xmlns:a16="http://schemas.microsoft.com/office/drawing/2014/main" id="{00000000-0008-0000-0800-0000B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48" name="Text Box 15">
          <a:extLst>
            <a:ext uri="{FF2B5EF4-FFF2-40B4-BE49-F238E27FC236}">
              <a16:creationId xmlns:a16="http://schemas.microsoft.com/office/drawing/2014/main" id="{00000000-0008-0000-0800-0000C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49" name="Text Box 15">
          <a:extLst>
            <a:ext uri="{FF2B5EF4-FFF2-40B4-BE49-F238E27FC236}">
              <a16:creationId xmlns:a16="http://schemas.microsoft.com/office/drawing/2014/main" id="{00000000-0008-0000-0800-0000C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50" name="Text Box 15">
          <a:extLst>
            <a:ext uri="{FF2B5EF4-FFF2-40B4-BE49-F238E27FC236}">
              <a16:creationId xmlns:a16="http://schemas.microsoft.com/office/drawing/2014/main" id="{00000000-0008-0000-0800-0000C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51" name="Text Box 15">
          <a:extLst>
            <a:ext uri="{FF2B5EF4-FFF2-40B4-BE49-F238E27FC236}">
              <a16:creationId xmlns:a16="http://schemas.microsoft.com/office/drawing/2014/main" id="{00000000-0008-0000-0800-0000C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52" name="Text Box 15">
          <a:extLst>
            <a:ext uri="{FF2B5EF4-FFF2-40B4-BE49-F238E27FC236}">
              <a16:creationId xmlns:a16="http://schemas.microsoft.com/office/drawing/2014/main" id="{00000000-0008-0000-0800-0000C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53" name="Text Box 15">
          <a:extLst>
            <a:ext uri="{FF2B5EF4-FFF2-40B4-BE49-F238E27FC236}">
              <a16:creationId xmlns:a16="http://schemas.microsoft.com/office/drawing/2014/main" id="{00000000-0008-0000-0800-0000C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54" name="Text Box 15">
          <a:extLst>
            <a:ext uri="{FF2B5EF4-FFF2-40B4-BE49-F238E27FC236}">
              <a16:creationId xmlns:a16="http://schemas.microsoft.com/office/drawing/2014/main" id="{00000000-0008-0000-0800-0000C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55" name="Text Box 15">
          <a:extLst>
            <a:ext uri="{FF2B5EF4-FFF2-40B4-BE49-F238E27FC236}">
              <a16:creationId xmlns:a16="http://schemas.microsoft.com/office/drawing/2014/main" id="{00000000-0008-0000-0800-0000C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56" name="Text Box 15">
          <a:extLst>
            <a:ext uri="{FF2B5EF4-FFF2-40B4-BE49-F238E27FC236}">
              <a16:creationId xmlns:a16="http://schemas.microsoft.com/office/drawing/2014/main" id="{00000000-0008-0000-0800-0000C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57" name="Text Box 15">
          <a:extLst>
            <a:ext uri="{FF2B5EF4-FFF2-40B4-BE49-F238E27FC236}">
              <a16:creationId xmlns:a16="http://schemas.microsoft.com/office/drawing/2014/main" id="{00000000-0008-0000-0800-0000C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58" name="Text Box 15">
          <a:extLst>
            <a:ext uri="{FF2B5EF4-FFF2-40B4-BE49-F238E27FC236}">
              <a16:creationId xmlns:a16="http://schemas.microsoft.com/office/drawing/2014/main" id="{00000000-0008-0000-0800-0000C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59" name="Text Box 15">
          <a:extLst>
            <a:ext uri="{FF2B5EF4-FFF2-40B4-BE49-F238E27FC236}">
              <a16:creationId xmlns:a16="http://schemas.microsoft.com/office/drawing/2014/main" id="{00000000-0008-0000-0800-0000C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60" name="Text Box 15">
          <a:extLst>
            <a:ext uri="{FF2B5EF4-FFF2-40B4-BE49-F238E27FC236}">
              <a16:creationId xmlns:a16="http://schemas.microsoft.com/office/drawing/2014/main" id="{00000000-0008-0000-0800-0000C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1" name="Text Box 15">
          <a:extLst>
            <a:ext uri="{FF2B5EF4-FFF2-40B4-BE49-F238E27FC236}">
              <a16:creationId xmlns:a16="http://schemas.microsoft.com/office/drawing/2014/main" id="{00000000-0008-0000-0800-0000C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2" name="Text Box 15">
          <a:extLst>
            <a:ext uri="{FF2B5EF4-FFF2-40B4-BE49-F238E27FC236}">
              <a16:creationId xmlns:a16="http://schemas.microsoft.com/office/drawing/2014/main" id="{00000000-0008-0000-0800-0000C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63" name="Text Box 15">
          <a:extLst>
            <a:ext uri="{FF2B5EF4-FFF2-40B4-BE49-F238E27FC236}">
              <a16:creationId xmlns:a16="http://schemas.microsoft.com/office/drawing/2014/main" id="{00000000-0008-0000-0800-0000C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64" name="Text Box 15">
          <a:extLst>
            <a:ext uri="{FF2B5EF4-FFF2-40B4-BE49-F238E27FC236}">
              <a16:creationId xmlns:a16="http://schemas.microsoft.com/office/drawing/2014/main" id="{00000000-0008-0000-0800-0000D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5" name="Text Box 15">
          <a:extLst>
            <a:ext uri="{FF2B5EF4-FFF2-40B4-BE49-F238E27FC236}">
              <a16:creationId xmlns:a16="http://schemas.microsoft.com/office/drawing/2014/main" id="{00000000-0008-0000-0800-0000D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6" name="Text Box 15">
          <a:extLst>
            <a:ext uri="{FF2B5EF4-FFF2-40B4-BE49-F238E27FC236}">
              <a16:creationId xmlns:a16="http://schemas.microsoft.com/office/drawing/2014/main" id="{00000000-0008-0000-0800-0000D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7" name="Text Box 15">
          <a:extLst>
            <a:ext uri="{FF2B5EF4-FFF2-40B4-BE49-F238E27FC236}">
              <a16:creationId xmlns:a16="http://schemas.microsoft.com/office/drawing/2014/main" id="{00000000-0008-0000-0800-0000D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8" name="Text Box 15">
          <a:extLst>
            <a:ext uri="{FF2B5EF4-FFF2-40B4-BE49-F238E27FC236}">
              <a16:creationId xmlns:a16="http://schemas.microsoft.com/office/drawing/2014/main" id="{00000000-0008-0000-0800-0000D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9" name="Text Box 15">
          <a:extLst>
            <a:ext uri="{FF2B5EF4-FFF2-40B4-BE49-F238E27FC236}">
              <a16:creationId xmlns:a16="http://schemas.microsoft.com/office/drawing/2014/main" id="{00000000-0008-0000-0800-0000D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70" name="Text Box 15">
          <a:extLst>
            <a:ext uri="{FF2B5EF4-FFF2-40B4-BE49-F238E27FC236}">
              <a16:creationId xmlns:a16="http://schemas.microsoft.com/office/drawing/2014/main" id="{00000000-0008-0000-0800-0000D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71" name="Text Box 15">
          <a:extLst>
            <a:ext uri="{FF2B5EF4-FFF2-40B4-BE49-F238E27FC236}">
              <a16:creationId xmlns:a16="http://schemas.microsoft.com/office/drawing/2014/main" id="{00000000-0008-0000-0800-0000D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2" name="Text Box 15">
          <a:extLst>
            <a:ext uri="{FF2B5EF4-FFF2-40B4-BE49-F238E27FC236}">
              <a16:creationId xmlns:a16="http://schemas.microsoft.com/office/drawing/2014/main" id="{00000000-0008-0000-0800-0000D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3" name="Text Box 15">
          <a:extLst>
            <a:ext uri="{FF2B5EF4-FFF2-40B4-BE49-F238E27FC236}">
              <a16:creationId xmlns:a16="http://schemas.microsoft.com/office/drawing/2014/main" id="{00000000-0008-0000-0800-0000D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4" name="Text Box 15">
          <a:extLst>
            <a:ext uri="{FF2B5EF4-FFF2-40B4-BE49-F238E27FC236}">
              <a16:creationId xmlns:a16="http://schemas.microsoft.com/office/drawing/2014/main" id="{00000000-0008-0000-0800-0000D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5" name="Text Box 15">
          <a:extLst>
            <a:ext uri="{FF2B5EF4-FFF2-40B4-BE49-F238E27FC236}">
              <a16:creationId xmlns:a16="http://schemas.microsoft.com/office/drawing/2014/main" id="{00000000-0008-0000-0800-0000D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6" name="Text Box 15">
          <a:extLst>
            <a:ext uri="{FF2B5EF4-FFF2-40B4-BE49-F238E27FC236}">
              <a16:creationId xmlns:a16="http://schemas.microsoft.com/office/drawing/2014/main" id="{00000000-0008-0000-0800-0000D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7" name="Text Box 15">
          <a:extLst>
            <a:ext uri="{FF2B5EF4-FFF2-40B4-BE49-F238E27FC236}">
              <a16:creationId xmlns:a16="http://schemas.microsoft.com/office/drawing/2014/main" id="{00000000-0008-0000-0800-0000D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8" name="Text Box 15">
          <a:extLst>
            <a:ext uri="{FF2B5EF4-FFF2-40B4-BE49-F238E27FC236}">
              <a16:creationId xmlns:a16="http://schemas.microsoft.com/office/drawing/2014/main" id="{00000000-0008-0000-0800-0000D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79" name="Text Box 15">
          <a:extLst>
            <a:ext uri="{FF2B5EF4-FFF2-40B4-BE49-F238E27FC236}">
              <a16:creationId xmlns:a16="http://schemas.microsoft.com/office/drawing/2014/main" id="{00000000-0008-0000-0800-0000D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0" name="Text Box 15">
          <a:extLst>
            <a:ext uri="{FF2B5EF4-FFF2-40B4-BE49-F238E27FC236}">
              <a16:creationId xmlns:a16="http://schemas.microsoft.com/office/drawing/2014/main" id="{00000000-0008-0000-0800-0000E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81" name="Text Box 15">
          <a:extLst>
            <a:ext uri="{FF2B5EF4-FFF2-40B4-BE49-F238E27FC236}">
              <a16:creationId xmlns:a16="http://schemas.microsoft.com/office/drawing/2014/main" id="{00000000-0008-0000-0800-0000E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82" name="Text Box 15">
          <a:extLst>
            <a:ext uri="{FF2B5EF4-FFF2-40B4-BE49-F238E27FC236}">
              <a16:creationId xmlns:a16="http://schemas.microsoft.com/office/drawing/2014/main" id="{00000000-0008-0000-0800-0000E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3" name="Text Box 15">
          <a:extLst>
            <a:ext uri="{FF2B5EF4-FFF2-40B4-BE49-F238E27FC236}">
              <a16:creationId xmlns:a16="http://schemas.microsoft.com/office/drawing/2014/main" id="{00000000-0008-0000-0800-0000E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4" name="Text Box 15">
          <a:extLst>
            <a:ext uri="{FF2B5EF4-FFF2-40B4-BE49-F238E27FC236}">
              <a16:creationId xmlns:a16="http://schemas.microsoft.com/office/drawing/2014/main" id="{00000000-0008-0000-0800-0000E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5" name="Text Box 15">
          <a:extLst>
            <a:ext uri="{FF2B5EF4-FFF2-40B4-BE49-F238E27FC236}">
              <a16:creationId xmlns:a16="http://schemas.microsoft.com/office/drawing/2014/main" id="{00000000-0008-0000-0800-0000E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6" name="Text Box 15">
          <a:extLst>
            <a:ext uri="{FF2B5EF4-FFF2-40B4-BE49-F238E27FC236}">
              <a16:creationId xmlns:a16="http://schemas.microsoft.com/office/drawing/2014/main" id="{00000000-0008-0000-0800-0000E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7" name="Text Box 15">
          <a:extLst>
            <a:ext uri="{FF2B5EF4-FFF2-40B4-BE49-F238E27FC236}">
              <a16:creationId xmlns:a16="http://schemas.microsoft.com/office/drawing/2014/main" id="{00000000-0008-0000-0800-0000E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8" name="Text Box 15">
          <a:extLst>
            <a:ext uri="{FF2B5EF4-FFF2-40B4-BE49-F238E27FC236}">
              <a16:creationId xmlns:a16="http://schemas.microsoft.com/office/drawing/2014/main" id="{00000000-0008-0000-0800-0000E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9" name="Text Box 15">
          <a:extLst>
            <a:ext uri="{FF2B5EF4-FFF2-40B4-BE49-F238E27FC236}">
              <a16:creationId xmlns:a16="http://schemas.microsoft.com/office/drawing/2014/main" id="{00000000-0008-0000-0800-0000E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0" name="Text Box 15">
          <a:extLst>
            <a:ext uri="{FF2B5EF4-FFF2-40B4-BE49-F238E27FC236}">
              <a16:creationId xmlns:a16="http://schemas.microsoft.com/office/drawing/2014/main" id="{00000000-0008-0000-0800-0000E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1" name="Text Box 15">
          <a:extLst>
            <a:ext uri="{FF2B5EF4-FFF2-40B4-BE49-F238E27FC236}">
              <a16:creationId xmlns:a16="http://schemas.microsoft.com/office/drawing/2014/main" id="{00000000-0008-0000-0800-0000E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2" name="Text Box 15">
          <a:extLst>
            <a:ext uri="{FF2B5EF4-FFF2-40B4-BE49-F238E27FC236}">
              <a16:creationId xmlns:a16="http://schemas.microsoft.com/office/drawing/2014/main" id="{00000000-0008-0000-0800-0000E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3" name="Text Box 15">
          <a:extLst>
            <a:ext uri="{FF2B5EF4-FFF2-40B4-BE49-F238E27FC236}">
              <a16:creationId xmlns:a16="http://schemas.microsoft.com/office/drawing/2014/main" id="{00000000-0008-0000-0800-0000E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4" name="Text Box 15">
          <a:extLst>
            <a:ext uri="{FF2B5EF4-FFF2-40B4-BE49-F238E27FC236}">
              <a16:creationId xmlns:a16="http://schemas.microsoft.com/office/drawing/2014/main" id="{00000000-0008-0000-0800-0000E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5" name="Text Box 15">
          <a:extLst>
            <a:ext uri="{FF2B5EF4-FFF2-40B4-BE49-F238E27FC236}">
              <a16:creationId xmlns:a16="http://schemas.microsoft.com/office/drawing/2014/main" id="{00000000-0008-0000-0800-0000E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6" name="Text Box 15">
          <a:extLst>
            <a:ext uri="{FF2B5EF4-FFF2-40B4-BE49-F238E27FC236}">
              <a16:creationId xmlns:a16="http://schemas.microsoft.com/office/drawing/2014/main" id="{00000000-0008-0000-0800-0000F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97" name="Text Box 15">
          <a:extLst>
            <a:ext uri="{FF2B5EF4-FFF2-40B4-BE49-F238E27FC236}">
              <a16:creationId xmlns:a16="http://schemas.microsoft.com/office/drawing/2014/main" id="{00000000-0008-0000-0800-0000F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98" name="Text Box 15">
          <a:extLst>
            <a:ext uri="{FF2B5EF4-FFF2-40B4-BE49-F238E27FC236}">
              <a16:creationId xmlns:a16="http://schemas.microsoft.com/office/drawing/2014/main" id="{00000000-0008-0000-0800-0000F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9" name="Text Box 15">
          <a:extLst>
            <a:ext uri="{FF2B5EF4-FFF2-40B4-BE49-F238E27FC236}">
              <a16:creationId xmlns:a16="http://schemas.microsoft.com/office/drawing/2014/main" id="{00000000-0008-0000-0800-0000F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00" name="Text Box 15">
          <a:extLst>
            <a:ext uri="{FF2B5EF4-FFF2-40B4-BE49-F238E27FC236}">
              <a16:creationId xmlns:a16="http://schemas.microsoft.com/office/drawing/2014/main" id="{00000000-0008-0000-0800-0000F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1" name="Text Box 15">
          <a:extLst>
            <a:ext uri="{FF2B5EF4-FFF2-40B4-BE49-F238E27FC236}">
              <a16:creationId xmlns:a16="http://schemas.microsoft.com/office/drawing/2014/main" id="{00000000-0008-0000-0800-0000F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2" name="Text Box 15">
          <a:extLst>
            <a:ext uri="{FF2B5EF4-FFF2-40B4-BE49-F238E27FC236}">
              <a16:creationId xmlns:a16="http://schemas.microsoft.com/office/drawing/2014/main" id="{00000000-0008-0000-0800-0000F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3" name="Text Box 15">
          <a:extLst>
            <a:ext uri="{FF2B5EF4-FFF2-40B4-BE49-F238E27FC236}">
              <a16:creationId xmlns:a16="http://schemas.microsoft.com/office/drawing/2014/main" id="{00000000-0008-0000-0800-0000F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4" name="Text Box 15">
          <a:extLst>
            <a:ext uri="{FF2B5EF4-FFF2-40B4-BE49-F238E27FC236}">
              <a16:creationId xmlns:a16="http://schemas.microsoft.com/office/drawing/2014/main" id="{00000000-0008-0000-0800-0000F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5" name="Text Box 15">
          <a:extLst>
            <a:ext uri="{FF2B5EF4-FFF2-40B4-BE49-F238E27FC236}">
              <a16:creationId xmlns:a16="http://schemas.microsoft.com/office/drawing/2014/main" id="{00000000-0008-0000-0800-0000F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6" name="Text Box 15">
          <a:extLst>
            <a:ext uri="{FF2B5EF4-FFF2-40B4-BE49-F238E27FC236}">
              <a16:creationId xmlns:a16="http://schemas.microsoft.com/office/drawing/2014/main" id="{00000000-0008-0000-0800-0000F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7" name="Text Box 15">
          <a:extLst>
            <a:ext uri="{FF2B5EF4-FFF2-40B4-BE49-F238E27FC236}">
              <a16:creationId xmlns:a16="http://schemas.microsoft.com/office/drawing/2014/main" id="{00000000-0008-0000-0800-0000F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08" name="Text Box 15">
          <a:extLst>
            <a:ext uri="{FF2B5EF4-FFF2-40B4-BE49-F238E27FC236}">
              <a16:creationId xmlns:a16="http://schemas.microsoft.com/office/drawing/2014/main" id="{00000000-0008-0000-0800-0000F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09" name="Text Box 15">
          <a:extLst>
            <a:ext uri="{FF2B5EF4-FFF2-40B4-BE49-F238E27FC236}">
              <a16:creationId xmlns:a16="http://schemas.microsoft.com/office/drawing/2014/main" id="{00000000-0008-0000-0800-0000F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0" name="Text Box 15">
          <a:extLst>
            <a:ext uri="{FF2B5EF4-FFF2-40B4-BE49-F238E27FC236}">
              <a16:creationId xmlns:a16="http://schemas.microsoft.com/office/drawing/2014/main" id="{00000000-0008-0000-0800-0000F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1" name="Text Box 15">
          <a:extLst>
            <a:ext uri="{FF2B5EF4-FFF2-40B4-BE49-F238E27FC236}">
              <a16:creationId xmlns:a16="http://schemas.microsoft.com/office/drawing/2014/main" id="{00000000-0008-0000-0800-0000F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2" name="Text Box 15">
          <a:extLst>
            <a:ext uri="{FF2B5EF4-FFF2-40B4-BE49-F238E27FC236}">
              <a16:creationId xmlns:a16="http://schemas.microsoft.com/office/drawing/2014/main" id="{00000000-0008-0000-0800-00000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3" name="Text Box 15">
          <a:extLst>
            <a:ext uri="{FF2B5EF4-FFF2-40B4-BE49-F238E27FC236}">
              <a16:creationId xmlns:a16="http://schemas.microsoft.com/office/drawing/2014/main" id="{00000000-0008-0000-0800-00000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4" name="Text Box 15">
          <a:extLst>
            <a:ext uri="{FF2B5EF4-FFF2-40B4-BE49-F238E27FC236}">
              <a16:creationId xmlns:a16="http://schemas.microsoft.com/office/drawing/2014/main" id="{00000000-0008-0000-0800-00000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15" name="Text Box 15">
          <a:extLst>
            <a:ext uri="{FF2B5EF4-FFF2-40B4-BE49-F238E27FC236}">
              <a16:creationId xmlns:a16="http://schemas.microsoft.com/office/drawing/2014/main" id="{00000000-0008-0000-0800-00000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16" name="Text Box 15">
          <a:extLst>
            <a:ext uri="{FF2B5EF4-FFF2-40B4-BE49-F238E27FC236}">
              <a16:creationId xmlns:a16="http://schemas.microsoft.com/office/drawing/2014/main" id="{00000000-0008-0000-0800-00000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7" name="Text Box 15">
          <a:extLst>
            <a:ext uri="{FF2B5EF4-FFF2-40B4-BE49-F238E27FC236}">
              <a16:creationId xmlns:a16="http://schemas.microsoft.com/office/drawing/2014/main" id="{00000000-0008-0000-0800-00000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8" name="Text Box 15">
          <a:extLst>
            <a:ext uri="{FF2B5EF4-FFF2-40B4-BE49-F238E27FC236}">
              <a16:creationId xmlns:a16="http://schemas.microsoft.com/office/drawing/2014/main" id="{00000000-0008-0000-0800-00000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19" name="Text Box 15">
          <a:extLst>
            <a:ext uri="{FF2B5EF4-FFF2-40B4-BE49-F238E27FC236}">
              <a16:creationId xmlns:a16="http://schemas.microsoft.com/office/drawing/2014/main" id="{00000000-0008-0000-0800-00000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20" name="Text Box 15">
          <a:extLst>
            <a:ext uri="{FF2B5EF4-FFF2-40B4-BE49-F238E27FC236}">
              <a16:creationId xmlns:a16="http://schemas.microsoft.com/office/drawing/2014/main" id="{00000000-0008-0000-0800-00000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21" name="Text Box 15">
          <a:extLst>
            <a:ext uri="{FF2B5EF4-FFF2-40B4-BE49-F238E27FC236}">
              <a16:creationId xmlns:a16="http://schemas.microsoft.com/office/drawing/2014/main" id="{00000000-0008-0000-0800-00000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22" name="Text Box 15">
          <a:extLst>
            <a:ext uri="{FF2B5EF4-FFF2-40B4-BE49-F238E27FC236}">
              <a16:creationId xmlns:a16="http://schemas.microsoft.com/office/drawing/2014/main" id="{00000000-0008-0000-0800-00000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23" name="Text Box 15">
          <a:extLst>
            <a:ext uri="{FF2B5EF4-FFF2-40B4-BE49-F238E27FC236}">
              <a16:creationId xmlns:a16="http://schemas.microsoft.com/office/drawing/2014/main" id="{00000000-0008-0000-0800-00000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24" name="Text Box 15">
          <a:extLst>
            <a:ext uri="{FF2B5EF4-FFF2-40B4-BE49-F238E27FC236}">
              <a16:creationId xmlns:a16="http://schemas.microsoft.com/office/drawing/2014/main" id="{00000000-0008-0000-0800-00000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25" name="Text Box 15">
          <a:extLst>
            <a:ext uri="{FF2B5EF4-FFF2-40B4-BE49-F238E27FC236}">
              <a16:creationId xmlns:a16="http://schemas.microsoft.com/office/drawing/2014/main" id="{00000000-0008-0000-0800-00000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26" name="Text Box 15">
          <a:extLst>
            <a:ext uri="{FF2B5EF4-FFF2-40B4-BE49-F238E27FC236}">
              <a16:creationId xmlns:a16="http://schemas.microsoft.com/office/drawing/2014/main" id="{00000000-0008-0000-0800-00000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27" name="Text Box 15">
          <a:extLst>
            <a:ext uri="{FF2B5EF4-FFF2-40B4-BE49-F238E27FC236}">
              <a16:creationId xmlns:a16="http://schemas.microsoft.com/office/drawing/2014/main" id="{00000000-0008-0000-0800-00000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28" name="Text Box 15">
          <a:extLst>
            <a:ext uri="{FF2B5EF4-FFF2-40B4-BE49-F238E27FC236}">
              <a16:creationId xmlns:a16="http://schemas.microsoft.com/office/drawing/2014/main" id="{00000000-0008-0000-0800-00001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29" name="Text Box 15">
          <a:extLst>
            <a:ext uri="{FF2B5EF4-FFF2-40B4-BE49-F238E27FC236}">
              <a16:creationId xmlns:a16="http://schemas.microsoft.com/office/drawing/2014/main" id="{00000000-0008-0000-0800-00001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30" name="Text Box 15">
          <a:extLst>
            <a:ext uri="{FF2B5EF4-FFF2-40B4-BE49-F238E27FC236}">
              <a16:creationId xmlns:a16="http://schemas.microsoft.com/office/drawing/2014/main" id="{00000000-0008-0000-0800-00001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31" name="Text Box 15">
          <a:extLst>
            <a:ext uri="{FF2B5EF4-FFF2-40B4-BE49-F238E27FC236}">
              <a16:creationId xmlns:a16="http://schemas.microsoft.com/office/drawing/2014/main" id="{00000000-0008-0000-0800-00001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32" name="Text Box 15">
          <a:extLst>
            <a:ext uri="{FF2B5EF4-FFF2-40B4-BE49-F238E27FC236}">
              <a16:creationId xmlns:a16="http://schemas.microsoft.com/office/drawing/2014/main" id="{00000000-0008-0000-0800-00001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33" name="Text Box 15">
          <a:extLst>
            <a:ext uri="{FF2B5EF4-FFF2-40B4-BE49-F238E27FC236}">
              <a16:creationId xmlns:a16="http://schemas.microsoft.com/office/drawing/2014/main" id="{00000000-0008-0000-0800-00001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34" name="Text Box 15">
          <a:extLst>
            <a:ext uri="{FF2B5EF4-FFF2-40B4-BE49-F238E27FC236}">
              <a16:creationId xmlns:a16="http://schemas.microsoft.com/office/drawing/2014/main" id="{00000000-0008-0000-0800-00001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35" name="Text Box 15">
          <a:extLst>
            <a:ext uri="{FF2B5EF4-FFF2-40B4-BE49-F238E27FC236}">
              <a16:creationId xmlns:a16="http://schemas.microsoft.com/office/drawing/2014/main" id="{00000000-0008-0000-0800-00001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36" name="Text Box 15">
          <a:extLst>
            <a:ext uri="{FF2B5EF4-FFF2-40B4-BE49-F238E27FC236}">
              <a16:creationId xmlns:a16="http://schemas.microsoft.com/office/drawing/2014/main" id="{00000000-0008-0000-0800-00001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37" name="Text Box 15">
          <a:extLst>
            <a:ext uri="{FF2B5EF4-FFF2-40B4-BE49-F238E27FC236}">
              <a16:creationId xmlns:a16="http://schemas.microsoft.com/office/drawing/2014/main" id="{00000000-0008-0000-0800-00001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38" name="Text Box 15">
          <a:extLst>
            <a:ext uri="{FF2B5EF4-FFF2-40B4-BE49-F238E27FC236}">
              <a16:creationId xmlns:a16="http://schemas.microsoft.com/office/drawing/2014/main" id="{00000000-0008-0000-0800-00001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39" name="Text Box 15">
          <a:extLst>
            <a:ext uri="{FF2B5EF4-FFF2-40B4-BE49-F238E27FC236}">
              <a16:creationId xmlns:a16="http://schemas.microsoft.com/office/drawing/2014/main" id="{00000000-0008-0000-0800-00001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40" name="Text Box 15">
          <a:extLst>
            <a:ext uri="{FF2B5EF4-FFF2-40B4-BE49-F238E27FC236}">
              <a16:creationId xmlns:a16="http://schemas.microsoft.com/office/drawing/2014/main" id="{00000000-0008-0000-0800-00001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41" name="Text Box 15">
          <a:extLst>
            <a:ext uri="{FF2B5EF4-FFF2-40B4-BE49-F238E27FC236}">
              <a16:creationId xmlns:a16="http://schemas.microsoft.com/office/drawing/2014/main" id="{00000000-0008-0000-0800-00001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42" name="Text Box 15">
          <a:extLst>
            <a:ext uri="{FF2B5EF4-FFF2-40B4-BE49-F238E27FC236}">
              <a16:creationId xmlns:a16="http://schemas.microsoft.com/office/drawing/2014/main" id="{00000000-0008-0000-0800-00001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43" name="Text Box 15">
          <a:extLst>
            <a:ext uri="{FF2B5EF4-FFF2-40B4-BE49-F238E27FC236}">
              <a16:creationId xmlns:a16="http://schemas.microsoft.com/office/drawing/2014/main" id="{00000000-0008-0000-0800-00001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4" name="Text Box 15">
          <a:extLst>
            <a:ext uri="{FF2B5EF4-FFF2-40B4-BE49-F238E27FC236}">
              <a16:creationId xmlns:a16="http://schemas.microsoft.com/office/drawing/2014/main" id="{00000000-0008-0000-0800-00002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5" name="Text Box 15">
          <a:extLst>
            <a:ext uri="{FF2B5EF4-FFF2-40B4-BE49-F238E27FC236}">
              <a16:creationId xmlns:a16="http://schemas.microsoft.com/office/drawing/2014/main" id="{00000000-0008-0000-0800-00002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6" name="Text Box 15">
          <a:extLst>
            <a:ext uri="{FF2B5EF4-FFF2-40B4-BE49-F238E27FC236}">
              <a16:creationId xmlns:a16="http://schemas.microsoft.com/office/drawing/2014/main" id="{00000000-0008-0000-0800-00002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7" name="Text Box 15">
          <a:extLst>
            <a:ext uri="{FF2B5EF4-FFF2-40B4-BE49-F238E27FC236}">
              <a16:creationId xmlns:a16="http://schemas.microsoft.com/office/drawing/2014/main" id="{00000000-0008-0000-0800-00002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8" name="Text Box 15">
          <a:extLst>
            <a:ext uri="{FF2B5EF4-FFF2-40B4-BE49-F238E27FC236}">
              <a16:creationId xmlns:a16="http://schemas.microsoft.com/office/drawing/2014/main" id="{00000000-0008-0000-0800-00002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9" name="Text Box 15">
          <a:extLst>
            <a:ext uri="{FF2B5EF4-FFF2-40B4-BE49-F238E27FC236}">
              <a16:creationId xmlns:a16="http://schemas.microsoft.com/office/drawing/2014/main" id="{00000000-0008-0000-0800-00002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50" name="Text Box 15">
          <a:extLst>
            <a:ext uri="{FF2B5EF4-FFF2-40B4-BE49-F238E27FC236}">
              <a16:creationId xmlns:a16="http://schemas.microsoft.com/office/drawing/2014/main" id="{00000000-0008-0000-0800-00002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1" name="Text Box 15">
          <a:extLst>
            <a:ext uri="{FF2B5EF4-FFF2-40B4-BE49-F238E27FC236}">
              <a16:creationId xmlns:a16="http://schemas.microsoft.com/office/drawing/2014/main" id="{00000000-0008-0000-0800-00002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2" name="Text Box 15">
          <a:extLst>
            <a:ext uri="{FF2B5EF4-FFF2-40B4-BE49-F238E27FC236}">
              <a16:creationId xmlns:a16="http://schemas.microsoft.com/office/drawing/2014/main" id="{00000000-0008-0000-0800-000028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53" name="Text Box 15">
          <a:extLst>
            <a:ext uri="{FF2B5EF4-FFF2-40B4-BE49-F238E27FC236}">
              <a16:creationId xmlns:a16="http://schemas.microsoft.com/office/drawing/2014/main" id="{00000000-0008-0000-0800-00002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54" name="Text Box 15">
          <a:extLst>
            <a:ext uri="{FF2B5EF4-FFF2-40B4-BE49-F238E27FC236}">
              <a16:creationId xmlns:a16="http://schemas.microsoft.com/office/drawing/2014/main" id="{00000000-0008-0000-0800-00002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5" name="Text Box 15">
          <a:extLst>
            <a:ext uri="{FF2B5EF4-FFF2-40B4-BE49-F238E27FC236}">
              <a16:creationId xmlns:a16="http://schemas.microsoft.com/office/drawing/2014/main" id="{00000000-0008-0000-0800-00002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6" name="Text Box 15">
          <a:extLst>
            <a:ext uri="{FF2B5EF4-FFF2-40B4-BE49-F238E27FC236}">
              <a16:creationId xmlns:a16="http://schemas.microsoft.com/office/drawing/2014/main" id="{00000000-0008-0000-0800-00002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7" name="Text Box 15">
          <a:extLst>
            <a:ext uri="{FF2B5EF4-FFF2-40B4-BE49-F238E27FC236}">
              <a16:creationId xmlns:a16="http://schemas.microsoft.com/office/drawing/2014/main" id="{00000000-0008-0000-0800-00002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8" name="Text Box 15">
          <a:extLst>
            <a:ext uri="{FF2B5EF4-FFF2-40B4-BE49-F238E27FC236}">
              <a16:creationId xmlns:a16="http://schemas.microsoft.com/office/drawing/2014/main" id="{00000000-0008-0000-0800-00002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9" name="Text Box 15">
          <a:extLst>
            <a:ext uri="{FF2B5EF4-FFF2-40B4-BE49-F238E27FC236}">
              <a16:creationId xmlns:a16="http://schemas.microsoft.com/office/drawing/2014/main" id="{00000000-0008-0000-0800-00002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60" name="Text Box 15">
          <a:extLst>
            <a:ext uri="{FF2B5EF4-FFF2-40B4-BE49-F238E27FC236}">
              <a16:creationId xmlns:a16="http://schemas.microsoft.com/office/drawing/2014/main" id="{00000000-0008-0000-0800-00003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61" name="Text Box 15">
          <a:extLst>
            <a:ext uri="{FF2B5EF4-FFF2-40B4-BE49-F238E27FC236}">
              <a16:creationId xmlns:a16="http://schemas.microsoft.com/office/drawing/2014/main" id="{00000000-0008-0000-0800-00003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2" name="Text Box 15">
          <a:extLst>
            <a:ext uri="{FF2B5EF4-FFF2-40B4-BE49-F238E27FC236}">
              <a16:creationId xmlns:a16="http://schemas.microsoft.com/office/drawing/2014/main" id="{00000000-0008-0000-0800-00003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3" name="Text Box 15">
          <a:extLst>
            <a:ext uri="{FF2B5EF4-FFF2-40B4-BE49-F238E27FC236}">
              <a16:creationId xmlns:a16="http://schemas.microsoft.com/office/drawing/2014/main" id="{00000000-0008-0000-0800-00003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4" name="Text Box 15">
          <a:extLst>
            <a:ext uri="{FF2B5EF4-FFF2-40B4-BE49-F238E27FC236}">
              <a16:creationId xmlns:a16="http://schemas.microsoft.com/office/drawing/2014/main" id="{00000000-0008-0000-0800-00003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5" name="Text Box 15">
          <a:extLst>
            <a:ext uri="{FF2B5EF4-FFF2-40B4-BE49-F238E27FC236}">
              <a16:creationId xmlns:a16="http://schemas.microsoft.com/office/drawing/2014/main" id="{00000000-0008-0000-0800-00003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6" name="Text Box 15">
          <a:extLst>
            <a:ext uri="{FF2B5EF4-FFF2-40B4-BE49-F238E27FC236}">
              <a16:creationId xmlns:a16="http://schemas.microsoft.com/office/drawing/2014/main" id="{00000000-0008-0000-0800-00003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7" name="Text Box 15">
          <a:extLst>
            <a:ext uri="{FF2B5EF4-FFF2-40B4-BE49-F238E27FC236}">
              <a16:creationId xmlns:a16="http://schemas.microsoft.com/office/drawing/2014/main" id="{00000000-0008-0000-0800-00003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8" name="Text Box 15">
          <a:extLst>
            <a:ext uri="{FF2B5EF4-FFF2-40B4-BE49-F238E27FC236}">
              <a16:creationId xmlns:a16="http://schemas.microsoft.com/office/drawing/2014/main" id="{00000000-0008-0000-0800-00003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69" name="Text Box 15">
          <a:extLst>
            <a:ext uri="{FF2B5EF4-FFF2-40B4-BE49-F238E27FC236}">
              <a16:creationId xmlns:a16="http://schemas.microsoft.com/office/drawing/2014/main" id="{00000000-0008-0000-0800-000039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0" name="Text Box 15">
          <a:extLst>
            <a:ext uri="{FF2B5EF4-FFF2-40B4-BE49-F238E27FC236}">
              <a16:creationId xmlns:a16="http://schemas.microsoft.com/office/drawing/2014/main" id="{00000000-0008-0000-0800-00003A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71" name="Text Box 15">
          <a:extLst>
            <a:ext uri="{FF2B5EF4-FFF2-40B4-BE49-F238E27FC236}">
              <a16:creationId xmlns:a16="http://schemas.microsoft.com/office/drawing/2014/main" id="{00000000-0008-0000-0800-00003B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72" name="Text Box 15">
          <a:extLst>
            <a:ext uri="{FF2B5EF4-FFF2-40B4-BE49-F238E27FC236}">
              <a16:creationId xmlns:a16="http://schemas.microsoft.com/office/drawing/2014/main" id="{00000000-0008-0000-0800-00003C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3" name="Text Box 15">
          <a:extLst>
            <a:ext uri="{FF2B5EF4-FFF2-40B4-BE49-F238E27FC236}">
              <a16:creationId xmlns:a16="http://schemas.microsoft.com/office/drawing/2014/main" id="{00000000-0008-0000-0800-00003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4" name="Text Box 15">
          <a:extLst>
            <a:ext uri="{FF2B5EF4-FFF2-40B4-BE49-F238E27FC236}">
              <a16:creationId xmlns:a16="http://schemas.microsoft.com/office/drawing/2014/main" id="{00000000-0008-0000-0800-00003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5" name="Text Box 15">
          <a:extLst>
            <a:ext uri="{FF2B5EF4-FFF2-40B4-BE49-F238E27FC236}">
              <a16:creationId xmlns:a16="http://schemas.microsoft.com/office/drawing/2014/main" id="{00000000-0008-0000-0800-00003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6" name="Text Box 15">
          <a:extLst>
            <a:ext uri="{FF2B5EF4-FFF2-40B4-BE49-F238E27FC236}">
              <a16:creationId xmlns:a16="http://schemas.microsoft.com/office/drawing/2014/main" id="{00000000-0008-0000-0800-00004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7" name="Text Box 15">
          <a:extLst>
            <a:ext uri="{FF2B5EF4-FFF2-40B4-BE49-F238E27FC236}">
              <a16:creationId xmlns:a16="http://schemas.microsoft.com/office/drawing/2014/main" id="{00000000-0008-0000-0800-00004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8" name="Text Box 15">
          <a:extLst>
            <a:ext uri="{FF2B5EF4-FFF2-40B4-BE49-F238E27FC236}">
              <a16:creationId xmlns:a16="http://schemas.microsoft.com/office/drawing/2014/main" id="{00000000-0008-0000-0800-00004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9" name="Text Box 15">
          <a:extLst>
            <a:ext uri="{FF2B5EF4-FFF2-40B4-BE49-F238E27FC236}">
              <a16:creationId xmlns:a16="http://schemas.microsoft.com/office/drawing/2014/main" id="{00000000-0008-0000-0800-00004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0" name="Text Box 15">
          <a:extLst>
            <a:ext uri="{FF2B5EF4-FFF2-40B4-BE49-F238E27FC236}">
              <a16:creationId xmlns:a16="http://schemas.microsoft.com/office/drawing/2014/main" id="{00000000-0008-0000-0800-00004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1" name="Text Box 15">
          <a:extLst>
            <a:ext uri="{FF2B5EF4-FFF2-40B4-BE49-F238E27FC236}">
              <a16:creationId xmlns:a16="http://schemas.microsoft.com/office/drawing/2014/main" id="{00000000-0008-0000-0800-00004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2" name="Text Box 15">
          <a:extLst>
            <a:ext uri="{FF2B5EF4-FFF2-40B4-BE49-F238E27FC236}">
              <a16:creationId xmlns:a16="http://schemas.microsoft.com/office/drawing/2014/main" id="{00000000-0008-0000-0800-00004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3" name="Text Box 15">
          <a:extLst>
            <a:ext uri="{FF2B5EF4-FFF2-40B4-BE49-F238E27FC236}">
              <a16:creationId xmlns:a16="http://schemas.microsoft.com/office/drawing/2014/main" id="{00000000-0008-0000-0800-00004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4" name="Text Box 15">
          <a:extLst>
            <a:ext uri="{FF2B5EF4-FFF2-40B4-BE49-F238E27FC236}">
              <a16:creationId xmlns:a16="http://schemas.microsoft.com/office/drawing/2014/main" id="{00000000-0008-0000-0800-00004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5" name="Text Box 15">
          <a:extLst>
            <a:ext uri="{FF2B5EF4-FFF2-40B4-BE49-F238E27FC236}">
              <a16:creationId xmlns:a16="http://schemas.microsoft.com/office/drawing/2014/main" id="{00000000-0008-0000-0800-00004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6" name="Text Box 15">
          <a:extLst>
            <a:ext uri="{FF2B5EF4-FFF2-40B4-BE49-F238E27FC236}">
              <a16:creationId xmlns:a16="http://schemas.microsoft.com/office/drawing/2014/main" id="{00000000-0008-0000-0800-00004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87" name="Text Box 15">
          <a:extLst>
            <a:ext uri="{FF2B5EF4-FFF2-40B4-BE49-F238E27FC236}">
              <a16:creationId xmlns:a16="http://schemas.microsoft.com/office/drawing/2014/main" id="{00000000-0008-0000-0800-00004B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88" name="Text Box 15">
          <a:extLst>
            <a:ext uri="{FF2B5EF4-FFF2-40B4-BE49-F238E27FC236}">
              <a16:creationId xmlns:a16="http://schemas.microsoft.com/office/drawing/2014/main" id="{00000000-0008-0000-0800-00004C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9" name="Text Box 15">
          <a:extLst>
            <a:ext uri="{FF2B5EF4-FFF2-40B4-BE49-F238E27FC236}">
              <a16:creationId xmlns:a16="http://schemas.microsoft.com/office/drawing/2014/main" id="{00000000-0008-0000-0800-00004D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90" name="Text Box 15">
          <a:extLst>
            <a:ext uri="{FF2B5EF4-FFF2-40B4-BE49-F238E27FC236}">
              <a16:creationId xmlns:a16="http://schemas.microsoft.com/office/drawing/2014/main" id="{00000000-0008-0000-0800-00004E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1" name="Text Box 15">
          <a:extLst>
            <a:ext uri="{FF2B5EF4-FFF2-40B4-BE49-F238E27FC236}">
              <a16:creationId xmlns:a16="http://schemas.microsoft.com/office/drawing/2014/main" id="{00000000-0008-0000-0800-00004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2" name="Text Box 15">
          <a:extLst>
            <a:ext uri="{FF2B5EF4-FFF2-40B4-BE49-F238E27FC236}">
              <a16:creationId xmlns:a16="http://schemas.microsoft.com/office/drawing/2014/main" id="{00000000-0008-0000-0800-00005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3" name="Text Box 15">
          <a:extLst>
            <a:ext uri="{FF2B5EF4-FFF2-40B4-BE49-F238E27FC236}">
              <a16:creationId xmlns:a16="http://schemas.microsoft.com/office/drawing/2014/main" id="{00000000-0008-0000-0800-00005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4" name="Text Box 15">
          <a:extLst>
            <a:ext uri="{FF2B5EF4-FFF2-40B4-BE49-F238E27FC236}">
              <a16:creationId xmlns:a16="http://schemas.microsoft.com/office/drawing/2014/main" id="{00000000-0008-0000-0800-00005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5" name="Text Box 15">
          <a:extLst>
            <a:ext uri="{FF2B5EF4-FFF2-40B4-BE49-F238E27FC236}">
              <a16:creationId xmlns:a16="http://schemas.microsoft.com/office/drawing/2014/main" id="{00000000-0008-0000-0800-00005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6" name="Text Box 15">
          <a:extLst>
            <a:ext uri="{FF2B5EF4-FFF2-40B4-BE49-F238E27FC236}">
              <a16:creationId xmlns:a16="http://schemas.microsoft.com/office/drawing/2014/main" id="{00000000-0008-0000-0800-00005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7" name="Text Box 15">
          <a:extLst>
            <a:ext uri="{FF2B5EF4-FFF2-40B4-BE49-F238E27FC236}">
              <a16:creationId xmlns:a16="http://schemas.microsoft.com/office/drawing/2014/main" id="{00000000-0008-0000-0800-00005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98" name="Text Box 15">
          <a:extLst>
            <a:ext uri="{FF2B5EF4-FFF2-40B4-BE49-F238E27FC236}">
              <a16:creationId xmlns:a16="http://schemas.microsoft.com/office/drawing/2014/main" id="{00000000-0008-0000-0800-00005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99" name="Text Box 15">
          <a:extLst>
            <a:ext uri="{FF2B5EF4-FFF2-40B4-BE49-F238E27FC236}">
              <a16:creationId xmlns:a16="http://schemas.microsoft.com/office/drawing/2014/main" id="{00000000-0008-0000-0800-00005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0" name="Text Box 15">
          <a:extLst>
            <a:ext uri="{FF2B5EF4-FFF2-40B4-BE49-F238E27FC236}">
              <a16:creationId xmlns:a16="http://schemas.microsoft.com/office/drawing/2014/main" id="{00000000-0008-0000-0800-00005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1" name="Text Box 15">
          <a:extLst>
            <a:ext uri="{FF2B5EF4-FFF2-40B4-BE49-F238E27FC236}">
              <a16:creationId xmlns:a16="http://schemas.microsoft.com/office/drawing/2014/main" id="{00000000-0008-0000-0800-00005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2" name="Text Box 15">
          <a:extLst>
            <a:ext uri="{FF2B5EF4-FFF2-40B4-BE49-F238E27FC236}">
              <a16:creationId xmlns:a16="http://schemas.microsoft.com/office/drawing/2014/main" id="{00000000-0008-0000-0800-00005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3" name="Text Box 15">
          <a:extLst>
            <a:ext uri="{FF2B5EF4-FFF2-40B4-BE49-F238E27FC236}">
              <a16:creationId xmlns:a16="http://schemas.microsoft.com/office/drawing/2014/main" id="{00000000-0008-0000-0800-00005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4" name="Text Box 15">
          <a:extLst>
            <a:ext uri="{FF2B5EF4-FFF2-40B4-BE49-F238E27FC236}">
              <a16:creationId xmlns:a16="http://schemas.microsoft.com/office/drawing/2014/main" id="{00000000-0008-0000-0800-00005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05" name="Text Box 15">
          <a:extLst>
            <a:ext uri="{FF2B5EF4-FFF2-40B4-BE49-F238E27FC236}">
              <a16:creationId xmlns:a16="http://schemas.microsoft.com/office/drawing/2014/main" id="{00000000-0008-0000-0800-00005D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06" name="Text Box 15">
          <a:extLst>
            <a:ext uri="{FF2B5EF4-FFF2-40B4-BE49-F238E27FC236}">
              <a16:creationId xmlns:a16="http://schemas.microsoft.com/office/drawing/2014/main" id="{00000000-0008-0000-0800-00005E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7" name="Text Box 15">
          <a:extLst>
            <a:ext uri="{FF2B5EF4-FFF2-40B4-BE49-F238E27FC236}">
              <a16:creationId xmlns:a16="http://schemas.microsoft.com/office/drawing/2014/main" id="{00000000-0008-0000-0800-00005F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8" name="Text Box 15">
          <a:extLst>
            <a:ext uri="{FF2B5EF4-FFF2-40B4-BE49-F238E27FC236}">
              <a16:creationId xmlns:a16="http://schemas.microsoft.com/office/drawing/2014/main" id="{00000000-0008-0000-0800-000060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09" name="Text Box 15">
          <a:extLst>
            <a:ext uri="{FF2B5EF4-FFF2-40B4-BE49-F238E27FC236}">
              <a16:creationId xmlns:a16="http://schemas.microsoft.com/office/drawing/2014/main" id="{00000000-0008-0000-0800-00006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10" name="Text Box 15">
          <a:extLst>
            <a:ext uri="{FF2B5EF4-FFF2-40B4-BE49-F238E27FC236}">
              <a16:creationId xmlns:a16="http://schemas.microsoft.com/office/drawing/2014/main" id="{00000000-0008-0000-0800-00006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11" name="Text Box 15">
          <a:extLst>
            <a:ext uri="{FF2B5EF4-FFF2-40B4-BE49-F238E27FC236}">
              <a16:creationId xmlns:a16="http://schemas.microsoft.com/office/drawing/2014/main" id="{00000000-0008-0000-0800-00006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12" name="Text Box 15">
          <a:extLst>
            <a:ext uri="{FF2B5EF4-FFF2-40B4-BE49-F238E27FC236}">
              <a16:creationId xmlns:a16="http://schemas.microsoft.com/office/drawing/2014/main" id="{00000000-0008-0000-0800-00006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13" name="Text Box 15">
          <a:extLst>
            <a:ext uri="{FF2B5EF4-FFF2-40B4-BE49-F238E27FC236}">
              <a16:creationId xmlns:a16="http://schemas.microsoft.com/office/drawing/2014/main" id="{00000000-0008-0000-0800-00006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14" name="Text Box 15">
          <a:extLst>
            <a:ext uri="{FF2B5EF4-FFF2-40B4-BE49-F238E27FC236}">
              <a16:creationId xmlns:a16="http://schemas.microsoft.com/office/drawing/2014/main" id="{00000000-0008-0000-0800-00006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15" name="Text Box 15">
          <a:extLst>
            <a:ext uri="{FF2B5EF4-FFF2-40B4-BE49-F238E27FC236}">
              <a16:creationId xmlns:a16="http://schemas.microsoft.com/office/drawing/2014/main" id="{00000000-0008-0000-0800-00006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16" name="Text Box 15">
          <a:extLst>
            <a:ext uri="{FF2B5EF4-FFF2-40B4-BE49-F238E27FC236}">
              <a16:creationId xmlns:a16="http://schemas.microsoft.com/office/drawing/2014/main" id="{00000000-0008-0000-0800-00006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17" name="Text Box 15">
          <a:extLst>
            <a:ext uri="{FF2B5EF4-FFF2-40B4-BE49-F238E27FC236}">
              <a16:creationId xmlns:a16="http://schemas.microsoft.com/office/drawing/2014/main" id="{00000000-0008-0000-0800-00006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18" name="Text Box 15">
          <a:extLst>
            <a:ext uri="{FF2B5EF4-FFF2-40B4-BE49-F238E27FC236}">
              <a16:creationId xmlns:a16="http://schemas.microsoft.com/office/drawing/2014/main" id="{00000000-0008-0000-0800-00006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19" name="Text Box 15">
          <a:extLst>
            <a:ext uri="{FF2B5EF4-FFF2-40B4-BE49-F238E27FC236}">
              <a16:creationId xmlns:a16="http://schemas.microsoft.com/office/drawing/2014/main" id="{00000000-0008-0000-0800-00006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20" name="Text Box 15">
          <a:extLst>
            <a:ext uri="{FF2B5EF4-FFF2-40B4-BE49-F238E27FC236}">
              <a16:creationId xmlns:a16="http://schemas.microsoft.com/office/drawing/2014/main" id="{00000000-0008-0000-0800-00006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21" name="Text Box 15">
          <a:extLst>
            <a:ext uri="{FF2B5EF4-FFF2-40B4-BE49-F238E27FC236}">
              <a16:creationId xmlns:a16="http://schemas.microsoft.com/office/drawing/2014/main" id="{00000000-0008-0000-0800-00006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22" name="Text Box 15">
          <a:extLst>
            <a:ext uri="{FF2B5EF4-FFF2-40B4-BE49-F238E27FC236}">
              <a16:creationId xmlns:a16="http://schemas.microsoft.com/office/drawing/2014/main" id="{00000000-0008-0000-0800-00006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23" name="Text Box 15">
          <a:extLst>
            <a:ext uri="{FF2B5EF4-FFF2-40B4-BE49-F238E27FC236}">
              <a16:creationId xmlns:a16="http://schemas.microsoft.com/office/drawing/2014/main" id="{00000000-0008-0000-0800-00006F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24" name="Text Box 15">
          <a:extLst>
            <a:ext uri="{FF2B5EF4-FFF2-40B4-BE49-F238E27FC236}">
              <a16:creationId xmlns:a16="http://schemas.microsoft.com/office/drawing/2014/main" id="{00000000-0008-0000-0800-000070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25" name="Text Box 15">
          <a:extLst>
            <a:ext uri="{FF2B5EF4-FFF2-40B4-BE49-F238E27FC236}">
              <a16:creationId xmlns:a16="http://schemas.microsoft.com/office/drawing/2014/main" id="{00000000-0008-0000-0800-000071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26" name="Text Box 15">
          <a:extLst>
            <a:ext uri="{FF2B5EF4-FFF2-40B4-BE49-F238E27FC236}">
              <a16:creationId xmlns:a16="http://schemas.microsoft.com/office/drawing/2014/main" id="{00000000-0008-0000-0800-000072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27" name="Text Box 15">
          <a:extLst>
            <a:ext uri="{FF2B5EF4-FFF2-40B4-BE49-F238E27FC236}">
              <a16:creationId xmlns:a16="http://schemas.microsoft.com/office/drawing/2014/main" id="{00000000-0008-0000-0800-00007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28" name="Text Box 15">
          <a:extLst>
            <a:ext uri="{FF2B5EF4-FFF2-40B4-BE49-F238E27FC236}">
              <a16:creationId xmlns:a16="http://schemas.microsoft.com/office/drawing/2014/main" id="{00000000-0008-0000-0800-00007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29" name="Text Box 15">
          <a:extLst>
            <a:ext uri="{FF2B5EF4-FFF2-40B4-BE49-F238E27FC236}">
              <a16:creationId xmlns:a16="http://schemas.microsoft.com/office/drawing/2014/main" id="{00000000-0008-0000-0800-00007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30" name="Text Box 15">
          <a:extLst>
            <a:ext uri="{FF2B5EF4-FFF2-40B4-BE49-F238E27FC236}">
              <a16:creationId xmlns:a16="http://schemas.microsoft.com/office/drawing/2014/main" id="{00000000-0008-0000-0800-00007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31" name="Text Box 15">
          <a:extLst>
            <a:ext uri="{FF2B5EF4-FFF2-40B4-BE49-F238E27FC236}">
              <a16:creationId xmlns:a16="http://schemas.microsoft.com/office/drawing/2014/main" id="{00000000-0008-0000-0800-00007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32" name="Text Box 15">
          <a:extLst>
            <a:ext uri="{FF2B5EF4-FFF2-40B4-BE49-F238E27FC236}">
              <a16:creationId xmlns:a16="http://schemas.microsoft.com/office/drawing/2014/main" id="{00000000-0008-0000-0800-00007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33" name="Text Box 15">
          <a:extLst>
            <a:ext uri="{FF2B5EF4-FFF2-40B4-BE49-F238E27FC236}">
              <a16:creationId xmlns:a16="http://schemas.microsoft.com/office/drawing/2014/main" id="{00000000-0008-0000-0800-00007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34" name="Text Box 15">
          <a:extLst>
            <a:ext uri="{FF2B5EF4-FFF2-40B4-BE49-F238E27FC236}">
              <a16:creationId xmlns:a16="http://schemas.microsoft.com/office/drawing/2014/main" id="{00000000-0008-0000-0800-00007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35" name="Text Box 15">
          <a:extLst>
            <a:ext uri="{FF2B5EF4-FFF2-40B4-BE49-F238E27FC236}">
              <a16:creationId xmlns:a16="http://schemas.microsoft.com/office/drawing/2014/main" id="{00000000-0008-0000-0800-00007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36" name="Text Box 15">
          <a:extLst>
            <a:ext uri="{FF2B5EF4-FFF2-40B4-BE49-F238E27FC236}">
              <a16:creationId xmlns:a16="http://schemas.microsoft.com/office/drawing/2014/main" id="{00000000-0008-0000-0800-00007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37" name="Text Box 15">
          <a:extLst>
            <a:ext uri="{FF2B5EF4-FFF2-40B4-BE49-F238E27FC236}">
              <a16:creationId xmlns:a16="http://schemas.microsoft.com/office/drawing/2014/main" id="{00000000-0008-0000-0800-00007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38" name="Text Box 15">
          <a:extLst>
            <a:ext uri="{FF2B5EF4-FFF2-40B4-BE49-F238E27FC236}">
              <a16:creationId xmlns:a16="http://schemas.microsoft.com/office/drawing/2014/main" id="{00000000-0008-0000-0800-00007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39" name="Text Box 15">
          <a:extLst>
            <a:ext uri="{FF2B5EF4-FFF2-40B4-BE49-F238E27FC236}">
              <a16:creationId xmlns:a16="http://schemas.microsoft.com/office/drawing/2014/main" id="{00000000-0008-0000-0800-00007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40" name="Text Box 15">
          <a:extLst>
            <a:ext uri="{FF2B5EF4-FFF2-40B4-BE49-F238E27FC236}">
              <a16:creationId xmlns:a16="http://schemas.microsoft.com/office/drawing/2014/main" id="{00000000-0008-0000-0800-00008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1" name="Text Box 15">
          <a:extLst>
            <a:ext uri="{FF2B5EF4-FFF2-40B4-BE49-F238E27FC236}">
              <a16:creationId xmlns:a16="http://schemas.microsoft.com/office/drawing/2014/main" id="{00000000-0008-0000-0800-000081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2" name="Text Box 15">
          <a:extLst>
            <a:ext uri="{FF2B5EF4-FFF2-40B4-BE49-F238E27FC236}">
              <a16:creationId xmlns:a16="http://schemas.microsoft.com/office/drawing/2014/main" id="{00000000-0008-0000-0800-000082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43" name="Text Box 15">
          <a:extLst>
            <a:ext uri="{FF2B5EF4-FFF2-40B4-BE49-F238E27FC236}">
              <a16:creationId xmlns:a16="http://schemas.microsoft.com/office/drawing/2014/main" id="{00000000-0008-0000-0800-000083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44" name="Text Box 15">
          <a:extLst>
            <a:ext uri="{FF2B5EF4-FFF2-40B4-BE49-F238E27FC236}">
              <a16:creationId xmlns:a16="http://schemas.microsoft.com/office/drawing/2014/main" id="{00000000-0008-0000-0800-000084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5" name="Text Box 15">
          <a:extLst>
            <a:ext uri="{FF2B5EF4-FFF2-40B4-BE49-F238E27FC236}">
              <a16:creationId xmlns:a16="http://schemas.microsoft.com/office/drawing/2014/main" id="{00000000-0008-0000-0800-00008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6" name="Text Box 15">
          <a:extLst>
            <a:ext uri="{FF2B5EF4-FFF2-40B4-BE49-F238E27FC236}">
              <a16:creationId xmlns:a16="http://schemas.microsoft.com/office/drawing/2014/main" id="{00000000-0008-0000-0800-00008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7" name="Text Box 15">
          <a:extLst>
            <a:ext uri="{FF2B5EF4-FFF2-40B4-BE49-F238E27FC236}">
              <a16:creationId xmlns:a16="http://schemas.microsoft.com/office/drawing/2014/main" id="{00000000-0008-0000-0800-00008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8" name="Text Box 15">
          <a:extLst>
            <a:ext uri="{FF2B5EF4-FFF2-40B4-BE49-F238E27FC236}">
              <a16:creationId xmlns:a16="http://schemas.microsoft.com/office/drawing/2014/main" id="{00000000-0008-0000-0800-00008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9" name="Text Box 15">
          <a:extLst>
            <a:ext uri="{FF2B5EF4-FFF2-40B4-BE49-F238E27FC236}">
              <a16:creationId xmlns:a16="http://schemas.microsoft.com/office/drawing/2014/main" id="{00000000-0008-0000-0800-00008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50" name="Text Box 15">
          <a:extLst>
            <a:ext uri="{FF2B5EF4-FFF2-40B4-BE49-F238E27FC236}">
              <a16:creationId xmlns:a16="http://schemas.microsoft.com/office/drawing/2014/main" id="{00000000-0008-0000-0800-00008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51" name="Text Box 15">
          <a:extLst>
            <a:ext uri="{FF2B5EF4-FFF2-40B4-BE49-F238E27FC236}">
              <a16:creationId xmlns:a16="http://schemas.microsoft.com/office/drawing/2014/main" id="{00000000-0008-0000-0800-00008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2" name="Text Box 15">
          <a:extLst>
            <a:ext uri="{FF2B5EF4-FFF2-40B4-BE49-F238E27FC236}">
              <a16:creationId xmlns:a16="http://schemas.microsoft.com/office/drawing/2014/main" id="{00000000-0008-0000-0800-00008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3" name="Text Box 15">
          <a:extLst>
            <a:ext uri="{FF2B5EF4-FFF2-40B4-BE49-F238E27FC236}">
              <a16:creationId xmlns:a16="http://schemas.microsoft.com/office/drawing/2014/main" id="{00000000-0008-0000-0800-00008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4" name="Text Box 15">
          <a:extLst>
            <a:ext uri="{FF2B5EF4-FFF2-40B4-BE49-F238E27FC236}">
              <a16:creationId xmlns:a16="http://schemas.microsoft.com/office/drawing/2014/main" id="{00000000-0008-0000-0800-00008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5" name="Text Box 15">
          <a:extLst>
            <a:ext uri="{FF2B5EF4-FFF2-40B4-BE49-F238E27FC236}">
              <a16:creationId xmlns:a16="http://schemas.microsoft.com/office/drawing/2014/main" id="{00000000-0008-0000-0800-00008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6" name="Text Box 15">
          <a:extLst>
            <a:ext uri="{FF2B5EF4-FFF2-40B4-BE49-F238E27FC236}">
              <a16:creationId xmlns:a16="http://schemas.microsoft.com/office/drawing/2014/main" id="{00000000-0008-0000-0800-00009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7" name="Text Box 15">
          <a:extLst>
            <a:ext uri="{FF2B5EF4-FFF2-40B4-BE49-F238E27FC236}">
              <a16:creationId xmlns:a16="http://schemas.microsoft.com/office/drawing/2014/main" id="{00000000-0008-0000-0800-00009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8" name="Text Box 15">
          <a:extLst>
            <a:ext uri="{FF2B5EF4-FFF2-40B4-BE49-F238E27FC236}">
              <a16:creationId xmlns:a16="http://schemas.microsoft.com/office/drawing/2014/main" id="{00000000-0008-0000-0800-00009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59" name="Text Box 15">
          <a:extLst>
            <a:ext uri="{FF2B5EF4-FFF2-40B4-BE49-F238E27FC236}">
              <a16:creationId xmlns:a16="http://schemas.microsoft.com/office/drawing/2014/main" id="{00000000-0008-0000-0800-00009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0" name="Text Box 15">
          <a:extLst>
            <a:ext uri="{FF2B5EF4-FFF2-40B4-BE49-F238E27FC236}">
              <a16:creationId xmlns:a16="http://schemas.microsoft.com/office/drawing/2014/main" id="{00000000-0008-0000-0800-00009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61" name="Text Box 15">
          <a:extLst>
            <a:ext uri="{FF2B5EF4-FFF2-40B4-BE49-F238E27FC236}">
              <a16:creationId xmlns:a16="http://schemas.microsoft.com/office/drawing/2014/main" id="{00000000-0008-0000-0800-00009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62" name="Text Box 15">
          <a:extLst>
            <a:ext uri="{FF2B5EF4-FFF2-40B4-BE49-F238E27FC236}">
              <a16:creationId xmlns:a16="http://schemas.microsoft.com/office/drawing/2014/main" id="{00000000-0008-0000-0800-00009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3" name="Text Box 15">
          <a:extLst>
            <a:ext uri="{FF2B5EF4-FFF2-40B4-BE49-F238E27FC236}">
              <a16:creationId xmlns:a16="http://schemas.microsoft.com/office/drawing/2014/main" id="{00000000-0008-0000-0800-00009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4" name="Text Box 15">
          <a:extLst>
            <a:ext uri="{FF2B5EF4-FFF2-40B4-BE49-F238E27FC236}">
              <a16:creationId xmlns:a16="http://schemas.microsoft.com/office/drawing/2014/main" id="{00000000-0008-0000-0800-00009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5" name="Text Box 15">
          <a:extLst>
            <a:ext uri="{FF2B5EF4-FFF2-40B4-BE49-F238E27FC236}">
              <a16:creationId xmlns:a16="http://schemas.microsoft.com/office/drawing/2014/main" id="{00000000-0008-0000-0800-00009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6" name="Text Box 15">
          <a:extLst>
            <a:ext uri="{FF2B5EF4-FFF2-40B4-BE49-F238E27FC236}">
              <a16:creationId xmlns:a16="http://schemas.microsoft.com/office/drawing/2014/main" id="{00000000-0008-0000-0800-00009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7" name="Text Box 15">
          <a:extLst>
            <a:ext uri="{FF2B5EF4-FFF2-40B4-BE49-F238E27FC236}">
              <a16:creationId xmlns:a16="http://schemas.microsoft.com/office/drawing/2014/main" id="{00000000-0008-0000-0800-00009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8" name="Text Box 15">
          <a:extLst>
            <a:ext uri="{FF2B5EF4-FFF2-40B4-BE49-F238E27FC236}">
              <a16:creationId xmlns:a16="http://schemas.microsoft.com/office/drawing/2014/main" id="{00000000-0008-0000-0800-00009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9" name="Text Box 15">
          <a:extLst>
            <a:ext uri="{FF2B5EF4-FFF2-40B4-BE49-F238E27FC236}">
              <a16:creationId xmlns:a16="http://schemas.microsoft.com/office/drawing/2014/main" id="{00000000-0008-0000-0800-00009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0" name="Text Box 15">
          <a:extLst>
            <a:ext uri="{FF2B5EF4-FFF2-40B4-BE49-F238E27FC236}">
              <a16:creationId xmlns:a16="http://schemas.microsoft.com/office/drawing/2014/main" id="{00000000-0008-0000-0800-00009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1" name="Text Box 15">
          <a:extLst>
            <a:ext uri="{FF2B5EF4-FFF2-40B4-BE49-F238E27FC236}">
              <a16:creationId xmlns:a16="http://schemas.microsoft.com/office/drawing/2014/main" id="{00000000-0008-0000-0800-00009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2" name="Text Box 15">
          <a:extLst>
            <a:ext uri="{FF2B5EF4-FFF2-40B4-BE49-F238E27FC236}">
              <a16:creationId xmlns:a16="http://schemas.microsoft.com/office/drawing/2014/main" id="{00000000-0008-0000-0800-0000A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3" name="Text Box 15">
          <a:extLst>
            <a:ext uri="{FF2B5EF4-FFF2-40B4-BE49-F238E27FC236}">
              <a16:creationId xmlns:a16="http://schemas.microsoft.com/office/drawing/2014/main" id="{00000000-0008-0000-0800-0000A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4" name="Text Box 15">
          <a:extLst>
            <a:ext uri="{FF2B5EF4-FFF2-40B4-BE49-F238E27FC236}">
              <a16:creationId xmlns:a16="http://schemas.microsoft.com/office/drawing/2014/main" id="{00000000-0008-0000-0800-0000A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5" name="Text Box 15">
          <a:extLst>
            <a:ext uri="{FF2B5EF4-FFF2-40B4-BE49-F238E27FC236}">
              <a16:creationId xmlns:a16="http://schemas.microsoft.com/office/drawing/2014/main" id="{00000000-0008-0000-0800-0000A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6" name="Text Box 15">
          <a:extLst>
            <a:ext uri="{FF2B5EF4-FFF2-40B4-BE49-F238E27FC236}">
              <a16:creationId xmlns:a16="http://schemas.microsoft.com/office/drawing/2014/main" id="{00000000-0008-0000-0800-0000A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77" name="Text Box 15">
          <a:extLst>
            <a:ext uri="{FF2B5EF4-FFF2-40B4-BE49-F238E27FC236}">
              <a16:creationId xmlns:a16="http://schemas.microsoft.com/office/drawing/2014/main" id="{00000000-0008-0000-0800-0000A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78" name="Text Box 15">
          <a:extLst>
            <a:ext uri="{FF2B5EF4-FFF2-40B4-BE49-F238E27FC236}">
              <a16:creationId xmlns:a16="http://schemas.microsoft.com/office/drawing/2014/main" id="{00000000-0008-0000-0800-0000A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9" name="Text Box 15">
          <a:extLst>
            <a:ext uri="{FF2B5EF4-FFF2-40B4-BE49-F238E27FC236}">
              <a16:creationId xmlns:a16="http://schemas.microsoft.com/office/drawing/2014/main" id="{00000000-0008-0000-0800-0000A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80" name="Text Box 15">
          <a:extLst>
            <a:ext uri="{FF2B5EF4-FFF2-40B4-BE49-F238E27FC236}">
              <a16:creationId xmlns:a16="http://schemas.microsoft.com/office/drawing/2014/main" id="{00000000-0008-0000-0800-0000A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1" name="Text Box 15">
          <a:extLst>
            <a:ext uri="{FF2B5EF4-FFF2-40B4-BE49-F238E27FC236}">
              <a16:creationId xmlns:a16="http://schemas.microsoft.com/office/drawing/2014/main" id="{00000000-0008-0000-0800-0000A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2" name="Text Box 15">
          <a:extLst>
            <a:ext uri="{FF2B5EF4-FFF2-40B4-BE49-F238E27FC236}">
              <a16:creationId xmlns:a16="http://schemas.microsoft.com/office/drawing/2014/main" id="{00000000-0008-0000-0800-0000A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3" name="Text Box 15">
          <a:extLst>
            <a:ext uri="{FF2B5EF4-FFF2-40B4-BE49-F238E27FC236}">
              <a16:creationId xmlns:a16="http://schemas.microsoft.com/office/drawing/2014/main" id="{00000000-0008-0000-0800-0000A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4" name="Text Box 15">
          <a:extLst>
            <a:ext uri="{FF2B5EF4-FFF2-40B4-BE49-F238E27FC236}">
              <a16:creationId xmlns:a16="http://schemas.microsoft.com/office/drawing/2014/main" id="{00000000-0008-0000-0800-0000A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5" name="Text Box 15">
          <a:extLst>
            <a:ext uri="{FF2B5EF4-FFF2-40B4-BE49-F238E27FC236}">
              <a16:creationId xmlns:a16="http://schemas.microsoft.com/office/drawing/2014/main" id="{00000000-0008-0000-0800-0000A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6" name="Text Box 15">
          <a:extLst>
            <a:ext uri="{FF2B5EF4-FFF2-40B4-BE49-F238E27FC236}">
              <a16:creationId xmlns:a16="http://schemas.microsoft.com/office/drawing/2014/main" id="{00000000-0008-0000-0800-0000A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7" name="Text Box 15">
          <a:extLst>
            <a:ext uri="{FF2B5EF4-FFF2-40B4-BE49-F238E27FC236}">
              <a16:creationId xmlns:a16="http://schemas.microsoft.com/office/drawing/2014/main" id="{00000000-0008-0000-0800-0000A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88" name="Text Box 15">
          <a:extLst>
            <a:ext uri="{FF2B5EF4-FFF2-40B4-BE49-F238E27FC236}">
              <a16:creationId xmlns:a16="http://schemas.microsoft.com/office/drawing/2014/main" id="{00000000-0008-0000-0800-0000B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89" name="Text Box 15">
          <a:extLst>
            <a:ext uri="{FF2B5EF4-FFF2-40B4-BE49-F238E27FC236}">
              <a16:creationId xmlns:a16="http://schemas.microsoft.com/office/drawing/2014/main" id="{00000000-0008-0000-0800-0000B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0" name="Text Box 15">
          <a:extLst>
            <a:ext uri="{FF2B5EF4-FFF2-40B4-BE49-F238E27FC236}">
              <a16:creationId xmlns:a16="http://schemas.microsoft.com/office/drawing/2014/main" id="{00000000-0008-0000-0800-0000B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1" name="Text Box 15">
          <a:extLst>
            <a:ext uri="{FF2B5EF4-FFF2-40B4-BE49-F238E27FC236}">
              <a16:creationId xmlns:a16="http://schemas.microsoft.com/office/drawing/2014/main" id="{00000000-0008-0000-0800-0000B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2" name="Text Box 15">
          <a:extLst>
            <a:ext uri="{FF2B5EF4-FFF2-40B4-BE49-F238E27FC236}">
              <a16:creationId xmlns:a16="http://schemas.microsoft.com/office/drawing/2014/main" id="{00000000-0008-0000-0800-0000B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3" name="Text Box 15">
          <a:extLst>
            <a:ext uri="{FF2B5EF4-FFF2-40B4-BE49-F238E27FC236}">
              <a16:creationId xmlns:a16="http://schemas.microsoft.com/office/drawing/2014/main" id="{00000000-0008-0000-0800-0000B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4" name="Text Box 15">
          <a:extLst>
            <a:ext uri="{FF2B5EF4-FFF2-40B4-BE49-F238E27FC236}">
              <a16:creationId xmlns:a16="http://schemas.microsoft.com/office/drawing/2014/main" id="{00000000-0008-0000-0800-0000B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95" name="Text Box 15">
          <a:extLst>
            <a:ext uri="{FF2B5EF4-FFF2-40B4-BE49-F238E27FC236}">
              <a16:creationId xmlns:a16="http://schemas.microsoft.com/office/drawing/2014/main" id="{00000000-0008-0000-0800-0000B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7" name="Text Box 15">
          <a:extLst>
            <a:ext uri="{FF2B5EF4-FFF2-40B4-BE49-F238E27FC236}">
              <a16:creationId xmlns:a16="http://schemas.microsoft.com/office/drawing/2014/main" id="{00000000-0008-0000-0800-0000B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8" name="Text Box 15">
          <a:extLst>
            <a:ext uri="{FF2B5EF4-FFF2-40B4-BE49-F238E27FC236}">
              <a16:creationId xmlns:a16="http://schemas.microsoft.com/office/drawing/2014/main" id="{00000000-0008-0000-0800-0000B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331"/>
    <xdr:sp macro="" textlink="">
      <xdr:nvSpPr>
        <xdr:cNvPr id="696" name="Text Box 15">
          <a:extLst>
            <a:ext uri="{FF2B5EF4-FFF2-40B4-BE49-F238E27FC236}">
              <a16:creationId xmlns:a16="http://schemas.microsoft.com/office/drawing/2014/main" id="{00000000-0008-0000-0800-0000B8020000}"/>
            </a:ext>
          </a:extLst>
        </xdr:cNvPr>
        <xdr:cNvSpPr txBox="1">
          <a:spLocks noChangeArrowheads="1"/>
        </xdr:cNvSpPr>
      </xdr:nvSpPr>
      <xdr:spPr bwMode="auto">
        <a:xfrm>
          <a:off x="8980714" y="7036254"/>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699" name="Text Box 16">
          <a:extLst>
            <a:ext uri="{FF2B5EF4-FFF2-40B4-BE49-F238E27FC236}">
              <a16:creationId xmlns:a16="http://schemas.microsoft.com/office/drawing/2014/main" id="{00000000-0008-0000-0800-0000BB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00" name="Text Box 17">
          <a:extLst>
            <a:ext uri="{FF2B5EF4-FFF2-40B4-BE49-F238E27FC236}">
              <a16:creationId xmlns:a16="http://schemas.microsoft.com/office/drawing/2014/main" id="{00000000-0008-0000-0800-0000BC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01" name="Text Box 18">
          <a:extLst>
            <a:ext uri="{FF2B5EF4-FFF2-40B4-BE49-F238E27FC236}">
              <a16:creationId xmlns:a16="http://schemas.microsoft.com/office/drawing/2014/main" id="{00000000-0008-0000-0800-0000BD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02" name="Text Box 19">
          <a:extLst>
            <a:ext uri="{FF2B5EF4-FFF2-40B4-BE49-F238E27FC236}">
              <a16:creationId xmlns:a16="http://schemas.microsoft.com/office/drawing/2014/main" id="{00000000-0008-0000-0800-0000BE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3" name="Text Box 15">
          <a:extLst>
            <a:ext uri="{FF2B5EF4-FFF2-40B4-BE49-F238E27FC236}">
              <a16:creationId xmlns:a16="http://schemas.microsoft.com/office/drawing/2014/main" id="{00000000-0008-0000-0800-0000BF020000}"/>
            </a:ext>
          </a:extLst>
        </xdr:cNvPr>
        <xdr:cNvSpPr txBox="1">
          <a:spLocks noChangeArrowheads="1"/>
        </xdr:cNvSpPr>
      </xdr:nvSpPr>
      <xdr:spPr bwMode="auto">
        <a:xfrm>
          <a:off x="8980714" y="78118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4" name="Text Box 15">
          <a:extLst>
            <a:ext uri="{FF2B5EF4-FFF2-40B4-BE49-F238E27FC236}">
              <a16:creationId xmlns:a16="http://schemas.microsoft.com/office/drawing/2014/main" id="{00000000-0008-0000-0800-0000C0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5" name="Text Box 15">
          <a:extLst>
            <a:ext uri="{FF2B5EF4-FFF2-40B4-BE49-F238E27FC236}">
              <a16:creationId xmlns:a16="http://schemas.microsoft.com/office/drawing/2014/main" id="{00000000-0008-0000-0800-0000C1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6" name="Text Box 15">
          <a:extLst>
            <a:ext uri="{FF2B5EF4-FFF2-40B4-BE49-F238E27FC236}">
              <a16:creationId xmlns:a16="http://schemas.microsoft.com/office/drawing/2014/main" id="{00000000-0008-0000-0800-0000C2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7" name="Text Box 15">
          <a:extLst>
            <a:ext uri="{FF2B5EF4-FFF2-40B4-BE49-F238E27FC236}">
              <a16:creationId xmlns:a16="http://schemas.microsoft.com/office/drawing/2014/main" id="{00000000-0008-0000-0800-0000C3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8" name="Text Box 15">
          <a:extLst>
            <a:ext uri="{FF2B5EF4-FFF2-40B4-BE49-F238E27FC236}">
              <a16:creationId xmlns:a16="http://schemas.microsoft.com/office/drawing/2014/main" id="{00000000-0008-0000-0800-0000C4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9" name="Text Box 15">
          <a:extLst>
            <a:ext uri="{FF2B5EF4-FFF2-40B4-BE49-F238E27FC236}">
              <a16:creationId xmlns:a16="http://schemas.microsoft.com/office/drawing/2014/main" id="{00000000-0008-0000-0800-0000C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0" name="Text Box 15">
          <a:extLst>
            <a:ext uri="{FF2B5EF4-FFF2-40B4-BE49-F238E27FC236}">
              <a16:creationId xmlns:a16="http://schemas.microsoft.com/office/drawing/2014/main" id="{00000000-0008-0000-0800-0000C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1" name="Text Box 15">
          <a:extLst>
            <a:ext uri="{FF2B5EF4-FFF2-40B4-BE49-F238E27FC236}">
              <a16:creationId xmlns:a16="http://schemas.microsoft.com/office/drawing/2014/main" id="{00000000-0008-0000-0800-0000C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2" name="Text Box 15">
          <a:extLst>
            <a:ext uri="{FF2B5EF4-FFF2-40B4-BE49-F238E27FC236}">
              <a16:creationId xmlns:a16="http://schemas.microsoft.com/office/drawing/2014/main" id="{00000000-0008-0000-0800-0000C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3" name="Text Box 15">
          <a:extLst>
            <a:ext uri="{FF2B5EF4-FFF2-40B4-BE49-F238E27FC236}">
              <a16:creationId xmlns:a16="http://schemas.microsoft.com/office/drawing/2014/main" id="{00000000-0008-0000-0800-0000C9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4" name="Text Box 15">
          <a:extLst>
            <a:ext uri="{FF2B5EF4-FFF2-40B4-BE49-F238E27FC236}">
              <a16:creationId xmlns:a16="http://schemas.microsoft.com/office/drawing/2014/main" id="{00000000-0008-0000-0800-0000CA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5" name="Text Box 15">
          <a:extLst>
            <a:ext uri="{FF2B5EF4-FFF2-40B4-BE49-F238E27FC236}">
              <a16:creationId xmlns:a16="http://schemas.microsoft.com/office/drawing/2014/main" id="{00000000-0008-0000-0800-0000CB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6" name="Text Box 15">
          <a:extLst>
            <a:ext uri="{FF2B5EF4-FFF2-40B4-BE49-F238E27FC236}">
              <a16:creationId xmlns:a16="http://schemas.microsoft.com/office/drawing/2014/main" id="{00000000-0008-0000-0800-0000CC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xdr:row>
      <xdr:rowOff>504825</xdr:rowOff>
    </xdr:from>
    <xdr:ext cx="95250" cy="444014"/>
    <xdr:sp macro="" textlink="">
      <xdr:nvSpPr>
        <xdr:cNvPr id="717" name="Text Box 15">
          <a:extLst>
            <a:ext uri="{FF2B5EF4-FFF2-40B4-BE49-F238E27FC236}">
              <a16:creationId xmlns:a16="http://schemas.microsoft.com/office/drawing/2014/main" id="{00000000-0008-0000-0800-0000CD020000}"/>
            </a:ext>
          </a:extLst>
        </xdr:cNvPr>
        <xdr:cNvSpPr txBox="1">
          <a:spLocks noChangeArrowheads="1"/>
        </xdr:cNvSpPr>
      </xdr:nvSpPr>
      <xdr:spPr bwMode="auto">
        <a:xfrm>
          <a:off x="8960145" y="857892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8" name="Text Box 15">
          <a:extLst>
            <a:ext uri="{FF2B5EF4-FFF2-40B4-BE49-F238E27FC236}">
              <a16:creationId xmlns:a16="http://schemas.microsoft.com/office/drawing/2014/main" id="{00000000-0008-0000-0800-0000CE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9" name="Text Box 15">
          <a:extLst>
            <a:ext uri="{FF2B5EF4-FFF2-40B4-BE49-F238E27FC236}">
              <a16:creationId xmlns:a16="http://schemas.microsoft.com/office/drawing/2014/main" id="{00000000-0008-0000-0800-0000CF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0" name="Text Box 15">
          <a:extLst>
            <a:ext uri="{FF2B5EF4-FFF2-40B4-BE49-F238E27FC236}">
              <a16:creationId xmlns:a16="http://schemas.microsoft.com/office/drawing/2014/main" id="{00000000-0008-0000-0800-0000D0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1" name="Text Box 15">
          <a:extLst>
            <a:ext uri="{FF2B5EF4-FFF2-40B4-BE49-F238E27FC236}">
              <a16:creationId xmlns:a16="http://schemas.microsoft.com/office/drawing/2014/main" id="{00000000-0008-0000-0800-0000D1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2" name="Text Box 15">
          <a:extLst>
            <a:ext uri="{FF2B5EF4-FFF2-40B4-BE49-F238E27FC236}">
              <a16:creationId xmlns:a16="http://schemas.microsoft.com/office/drawing/2014/main" id="{00000000-0008-0000-0800-0000D2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3" name="Text Box 15">
          <a:extLst>
            <a:ext uri="{FF2B5EF4-FFF2-40B4-BE49-F238E27FC236}">
              <a16:creationId xmlns:a16="http://schemas.microsoft.com/office/drawing/2014/main" id="{00000000-0008-0000-0800-0000D3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4" name="Text Box 15">
          <a:extLst>
            <a:ext uri="{FF2B5EF4-FFF2-40B4-BE49-F238E27FC236}">
              <a16:creationId xmlns:a16="http://schemas.microsoft.com/office/drawing/2014/main" id="{00000000-0008-0000-0800-0000D4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5" name="Text Box 15">
          <a:extLst>
            <a:ext uri="{FF2B5EF4-FFF2-40B4-BE49-F238E27FC236}">
              <a16:creationId xmlns:a16="http://schemas.microsoft.com/office/drawing/2014/main" id="{00000000-0008-0000-0800-0000D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6" name="Text Box 15">
          <a:extLst>
            <a:ext uri="{FF2B5EF4-FFF2-40B4-BE49-F238E27FC236}">
              <a16:creationId xmlns:a16="http://schemas.microsoft.com/office/drawing/2014/main" id="{00000000-0008-0000-0800-0000D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7" name="Text Box 15">
          <a:extLst>
            <a:ext uri="{FF2B5EF4-FFF2-40B4-BE49-F238E27FC236}">
              <a16:creationId xmlns:a16="http://schemas.microsoft.com/office/drawing/2014/main" id="{00000000-0008-0000-0800-0000D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8" name="Text Box 15">
          <a:extLst>
            <a:ext uri="{FF2B5EF4-FFF2-40B4-BE49-F238E27FC236}">
              <a16:creationId xmlns:a16="http://schemas.microsoft.com/office/drawing/2014/main" id="{00000000-0008-0000-0800-0000D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9" name="Text Box 15">
          <a:extLst>
            <a:ext uri="{FF2B5EF4-FFF2-40B4-BE49-F238E27FC236}">
              <a16:creationId xmlns:a16="http://schemas.microsoft.com/office/drawing/2014/main" id="{00000000-0008-0000-0800-0000D9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30" name="Text Box 15">
          <a:extLst>
            <a:ext uri="{FF2B5EF4-FFF2-40B4-BE49-F238E27FC236}">
              <a16:creationId xmlns:a16="http://schemas.microsoft.com/office/drawing/2014/main" id="{00000000-0008-0000-0800-0000DA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31" name="Text Box 15">
          <a:extLst>
            <a:ext uri="{FF2B5EF4-FFF2-40B4-BE49-F238E27FC236}">
              <a16:creationId xmlns:a16="http://schemas.microsoft.com/office/drawing/2014/main" id="{00000000-0008-0000-0800-0000DB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732" name="Text Box 16">
          <a:extLst>
            <a:ext uri="{FF2B5EF4-FFF2-40B4-BE49-F238E27FC236}">
              <a16:creationId xmlns:a16="http://schemas.microsoft.com/office/drawing/2014/main" id="{00000000-0008-0000-0800-0000DC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733" name="Text Box 17">
          <a:extLst>
            <a:ext uri="{FF2B5EF4-FFF2-40B4-BE49-F238E27FC236}">
              <a16:creationId xmlns:a16="http://schemas.microsoft.com/office/drawing/2014/main" id="{00000000-0008-0000-0800-0000DD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734" name="Text Box 18">
          <a:extLst>
            <a:ext uri="{FF2B5EF4-FFF2-40B4-BE49-F238E27FC236}">
              <a16:creationId xmlns:a16="http://schemas.microsoft.com/office/drawing/2014/main" id="{00000000-0008-0000-0800-0000DE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735" name="Text Box 19">
          <a:extLst>
            <a:ext uri="{FF2B5EF4-FFF2-40B4-BE49-F238E27FC236}">
              <a16:creationId xmlns:a16="http://schemas.microsoft.com/office/drawing/2014/main" id="{00000000-0008-0000-0800-0000DF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504825</xdr:rowOff>
    </xdr:from>
    <xdr:ext cx="95250" cy="213632"/>
    <xdr:sp macro="" textlink="">
      <xdr:nvSpPr>
        <xdr:cNvPr id="736" name="Text Box 15">
          <a:extLst>
            <a:ext uri="{FF2B5EF4-FFF2-40B4-BE49-F238E27FC236}">
              <a16:creationId xmlns:a16="http://schemas.microsoft.com/office/drawing/2014/main" id="{00000000-0008-0000-0800-0000E0020000}"/>
            </a:ext>
          </a:extLst>
        </xdr:cNvPr>
        <xdr:cNvSpPr txBox="1">
          <a:spLocks noChangeArrowheads="1"/>
        </xdr:cNvSpPr>
      </xdr:nvSpPr>
      <xdr:spPr bwMode="auto">
        <a:xfrm>
          <a:off x="8960145"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37" name="Text Box 16">
          <a:extLst>
            <a:ext uri="{FF2B5EF4-FFF2-40B4-BE49-F238E27FC236}">
              <a16:creationId xmlns:a16="http://schemas.microsoft.com/office/drawing/2014/main" id="{00000000-0008-0000-0800-0000E1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38" name="Text Box 17">
          <a:extLst>
            <a:ext uri="{FF2B5EF4-FFF2-40B4-BE49-F238E27FC236}">
              <a16:creationId xmlns:a16="http://schemas.microsoft.com/office/drawing/2014/main" id="{00000000-0008-0000-0800-0000E2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39" name="Text Box 18">
          <a:extLst>
            <a:ext uri="{FF2B5EF4-FFF2-40B4-BE49-F238E27FC236}">
              <a16:creationId xmlns:a16="http://schemas.microsoft.com/office/drawing/2014/main" id="{00000000-0008-0000-0800-0000E3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40" name="Text Box 19">
          <a:extLst>
            <a:ext uri="{FF2B5EF4-FFF2-40B4-BE49-F238E27FC236}">
              <a16:creationId xmlns:a16="http://schemas.microsoft.com/office/drawing/2014/main" id="{00000000-0008-0000-0800-0000E4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41" name="Text Box 15">
          <a:extLst>
            <a:ext uri="{FF2B5EF4-FFF2-40B4-BE49-F238E27FC236}">
              <a16:creationId xmlns:a16="http://schemas.microsoft.com/office/drawing/2014/main" id="{00000000-0008-0000-0800-0000E5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42" name="Text Box 15">
          <a:extLst>
            <a:ext uri="{FF2B5EF4-FFF2-40B4-BE49-F238E27FC236}">
              <a16:creationId xmlns:a16="http://schemas.microsoft.com/office/drawing/2014/main" id="{00000000-0008-0000-0800-0000E6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43" name="Text Box 15">
          <a:extLst>
            <a:ext uri="{FF2B5EF4-FFF2-40B4-BE49-F238E27FC236}">
              <a16:creationId xmlns:a16="http://schemas.microsoft.com/office/drawing/2014/main" id="{00000000-0008-0000-0800-0000E7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504825</xdr:rowOff>
    </xdr:from>
    <xdr:ext cx="95250" cy="444331"/>
    <xdr:sp macro="" textlink="">
      <xdr:nvSpPr>
        <xdr:cNvPr id="744" name="Text Box 15">
          <a:extLst>
            <a:ext uri="{FF2B5EF4-FFF2-40B4-BE49-F238E27FC236}">
              <a16:creationId xmlns:a16="http://schemas.microsoft.com/office/drawing/2014/main" id="{00000000-0008-0000-0800-0000E8020000}"/>
            </a:ext>
          </a:extLst>
        </xdr:cNvPr>
        <xdr:cNvSpPr txBox="1">
          <a:spLocks noChangeArrowheads="1"/>
        </xdr:cNvSpPr>
      </xdr:nvSpPr>
      <xdr:spPr bwMode="auto">
        <a:xfrm>
          <a:off x="8960145" y="935421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45" name="Text Box 16">
          <a:extLst>
            <a:ext uri="{FF2B5EF4-FFF2-40B4-BE49-F238E27FC236}">
              <a16:creationId xmlns:a16="http://schemas.microsoft.com/office/drawing/2014/main" id="{00000000-0008-0000-0800-0000E9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46" name="Text Box 17">
          <a:extLst>
            <a:ext uri="{FF2B5EF4-FFF2-40B4-BE49-F238E27FC236}">
              <a16:creationId xmlns:a16="http://schemas.microsoft.com/office/drawing/2014/main" id="{00000000-0008-0000-0800-0000EA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47" name="Text Box 18">
          <a:extLst>
            <a:ext uri="{FF2B5EF4-FFF2-40B4-BE49-F238E27FC236}">
              <a16:creationId xmlns:a16="http://schemas.microsoft.com/office/drawing/2014/main" id="{00000000-0008-0000-0800-0000EB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48" name="Text Box 19">
          <a:extLst>
            <a:ext uri="{FF2B5EF4-FFF2-40B4-BE49-F238E27FC236}">
              <a16:creationId xmlns:a16="http://schemas.microsoft.com/office/drawing/2014/main" id="{00000000-0008-0000-0800-0000EC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49" name="Text Box 15">
          <a:extLst>
            <a:ext uri="{FF2B5EF4-FFF2-40B4-BE49-F238E27FC236}">
              <a16:creationId xmlns:a16="http://schemas.microsoft.com/office/drawing/2014/main" id="{00000000-0008-0000-0800-0000ED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0" name="Text Box 15">
          <a:extLst>
            <a:ext uri="{FF2B5EF4-FFF2-40B4-BE49-F238E27FC236}">
              <a16:creationId xmlns:a16="http://schemas.microsoft.com/office/drawing/2014/main" id="{00000000-0008-0000-0800-0000EE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1" name="Text Box 15">
          <a:extLst>
            <a:ext uri="{FF2B5EF4-FFF2-40B4-BE49-F238E27FC236}">
              <a16:creationId xmlns:a16="http://schemas.microsoft.com/office/drawing/2014/main" id="{00000000-0008-0000-0800-0000EF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2" name="Text Box 15">
          <a:extLst>
            <a:ext uri="{FF2B5EF4-FFF2-40B4-BE49-F238E27FC236}">
              <a16:creationId xmlns:a16="http://schemas.microsoft.com/office/drawing/2014/main" id="{00000000-0008-0000-0800-0000F0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3" name="Text Box 15">
          <a:extLst>
            <a:ext uri="{FF2B5EF4-FFF2-40B4-BE49-F238E27FC236}">
              <a16:creationId xmlns:a16="http://schemas.microsoft.com/office/drawing/2014/main" id="{00000000-0008-0000-0800-0000F1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4" name="Text Box 15">
          <a:extLst>
            <a:ext uri="{FF2B5EF4-FFF2-40B4-BE49-F238E27FC236}">
              <a16:creationId xmlns:a16="http://schemas.microsoft.com/office/drawing/2014/main" id="{00000000-0008-0000-0800-0000F2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5" name="Text Box 15">
          <a:extLst>
            <a:ext uri="{FF2B5EF4-FFF2-40B4-BE49-F238E27FC236}">
              <a16:creationId xmlns:a16="http://schemas.microsoft.com/office/drawing/2014/main" id="{00000000-0008-0000-0800-0000F3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6" name="Text Box 15">
          <a:extLst>
            <a:ext uri="{FF2B5EF4-FFF2-40B4-BE49-F238E27FC236}">
              <a16:creationId xmlns:a16="http://schemas.microsoft.com/office/drawing/2014/main" id="{00000000-0008-0000-0800-0000F4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7" name="Text Box 15">
          <a:extLst>
            <a:ext uri="{FF2B5EF4-FFF2-40B4-BE49-F238E27FC236}">
              <a16:creationId xmlns:a16="http://schemas.microsoft.com/office/drawing/2014/main" id="{00000000-0008-0000-0800-0000F5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8" name="Text Box 15">
          <a:extLst>
            <a:ext uri="{FF2B5EF4-FFF2-40B4-BE49-F238E27FC236}">
              <a16:creationId xmlns:a16="http://schemas.microsoft.com/office/drawing/2014/main" id="{00000000-0008-0000-0800-0000F6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9" name="Text Box 15">
          <a:extLst>
            <a:ext uri="{FF2B5EF4-FFF2-40B4-BE49-F238E27FC236}">
              <a16:creationId xmlns:a16="http://schemas.microsoft.com/office/drawing/2014/main" id="{00000000-0008-0000-0800-0000F7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60" name="Text Box 15">
          <a:extLst>
            <a:ext uri="{FF2B5EF4-FFF2-40B4-BE49-F238E27FC236}">
              <a16:creationId xmlns:a16="http://schemas.microsoft.com/office/drawing/2014/main" id="{00000000-0008-0000-0800-0000F8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61" name="Text Box 15">
          <a:extLst>
            <a:ext uri="{FF2B5EF4-FFF2-40B4-BE49-F238E27FC236}">
              <a16:creationId xmlns:a16="http://schemas.microsoft.com/office/drawing/2014/main" id="{00000000-0008-0000-0800-0000F9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62" name="Text Box 15">
          <a:extLst>
            <a:ext uri="{FF2B5EF4-FFF2-40B4-BE49-F238E27FC236}">
              <a16:creationId xmlns:a16="http://schemas.microsoft.com/office/drawing/2014/main" id="{00000000-0008-0000-0800-0000FA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64" name="Text Box 15">
          <a:extLst>
            <a:ext uri="{FF2B5EF4-FFF2-40B4-BE49-F238E27FC236}">
              <a16:creationId xmlns:a16="http://schemas.microsoft.com/office/drawing/2014/main" id="{00000000-0008-0000-0800-0000FC02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65" name="Text Box 15">
          <a:extLst>
            <a:ext uri="{FF2B5EF4-FFF2-40B4-BE49-F238E27FC236}">
              <a16:creationId xmlns:a16="http://schemas.microsoft.com/office/drawing/2014/main" id="{00000000-0008-0000-0800-0000FD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66" name="Text Box 15">
          <a:extLst>
            <a:ext uri="{FF2B5EF4-FFF2-40B4-BE49-F238E27FC236}">
              <a16:creationId xmlns:a16="http://schemas.microsoft.com/office/drawing/2014/main" id="{00000000-0008-0000-0800-0000FE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67" name="Text Box 15">
          <a:extLst>
            <a:ext uri="{FF2B5EF4-FFF2-40B4-BE49-F238E27FC236}">
              <a16:creationId xmlns:a16="http://schemas.microsoft.com/office/drawing/2014/main" id="{00000000-0008-0000-0800-0000FF02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68" name="Text Box 15">
          <a:extLst>
            <a:ext uri="{FF2B5EF4-FFF2-40B4-BE49-F238E27FC236}">
              <a16:creationId xmlns:a16="http://schemas.microsoft.com/office/drawing/2014/main" id="{00000000-0008-0000-0800-00000003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69" name="Text Box 15">
          <a:extLst>
            <a:ext uri="{FF2B5EF4-FFF2-40B4-BE49-F238E27FC236}">
              <a16:creationId xmlns:a16="http://schemas.microsoft.com/office/drawing/2014/main" id="{00000000-0008-0000-0800-000001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0" name="Text Box 15">
          <a:extLst>
            <a:ext uri="{FF2B5EF4-FFF2-40B4-BE49-F238E27FC236}">
              <a16:creationId xmlns:a16="http://schemas.microsoft.com/office/drawing/2014/main" id="{00000000-0008-0000-0800-000002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1" name="Text Box 15">
          <a:extLst>
            <a:ext uri="{FF2B5EF4-FFF2-40B4-BE49-F238E27FC236}">
              <a16:creationId xmlns:a16="http://schemas.microsoft.com/office/drawing/2014/main" id="{00000000-0008-0000-0800-000003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2" name="Text Box 15">
          <a:extLst>
            <a:ext uri="{FF2B5EF4-FFF2-40B4-BE49-F238E27FC236}">
              <a16:creationId xmlns:a16="http://schemas.microsoft.com/office/drawing/2014/main" id="{00000000-0008-0000-0800-000004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3" name="Text Box 15">
          <a:extLst>
            <a:ext uri="{FF2B5EF4-FFF2-40B4-BE49-F238E27FC236}">
              <a16:creationId xmlns:a16="http://schemas.microsoft.com/office/drawing/2014/main" id="{00000000-0008-0000-0800-000005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4" name="Text Box 15">
          <a:extLst>
            <a:ext uri="{FF2B5EF4-FFF2-40B4-BE49-F238E27FC236}">
              <a16:creationId xmlns:a16="http://schemas.microsoft.com/office/drawing/2014/main" id="{00000000-0008-0000-0800-000006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5" name="Text Box 15">
          <a:extLst>
            <a:ext uri="{FF2B5EF4-FFF2-40B4-BE49-F238E27FC236}">
              <a16:creationId xmlns:a16="http://schemas.microsoft.com/office/drawing/2014/main" id="{00000000-0008-0000-0800-000007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6" name="Text Box 15">
          <a:extLst>
            <a:ext uri="{FF2B5EF4-FFF2-40B4-BE49-F238E27FC236}">
              <a16:creationId xmlns:a16="http://schemas.microsoft.com/office/drawing/2014/main" id="{00000000-0008-0000-0800-000008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7" name="Text Box 15">
          <a:extLst>
            <a:ext uri="{FF2B5EF4-FFF2-40B4-BE49-F238E27FC236}">
              <a16:creationId xmlns:a16="http://schemas.microsoft.com/office/drawing/2014/main" id="{00000000-0008-0000-0800-000009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778" name="Text Box 16">
          <a:extLst>
            <a:ext uri="{FF2B5EF4-FFF2-40B4-BE49-F238E27FC236}">
              <a16:creationId xmlns:a16="http://schemas.microsoft.com/office/drawing/2014/main" id="{00000000-0008-0000-0800-00000A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779" name="Text Box 17">
          <a:extLst>
            <a:ext uri="{FF2B5EF4-FFF2-40B4-BE49-F238E27FC236}">
              <a16:creationId xmlns:a16="http://schemas.microsoft.com/office/drawing/2014/main" id="{00000000-0008-0000-0800-00000B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9</xdr:row>
      <xdr:rowOff>15875</xdr:rowOff>
    </xdr:from>
    <xdr:ext cx="95250" cy="171450"/>
    <xdr:sp macro="" textlink="">
      <xdr:nvSpPr>
        <xdr:cNvPr id="780" name="Text Box 18">
          <a:extLst>
            <a:ext uri="{FF2B5EF4-FFF2-40B4-BE49-F238E27FC236}">
              <a16:creationId xmlns:a16="http://schemas.microsoft.com/office/drawing/2014/main" id="{00000000-0008-0000-0800-00000C030000}"/>
            </a:ext>
          </a:extLst>
        </xdr:cNvPr>
        <xdr:cNvSpPr txBox="1">
          <a:spLocks noChangeArrowheads="1"/>
        </xdr:cNvSpPr>
      </xdr:nvSpPr>
      <xdr:spPr bwMode="auto">
        <a:xfrm>
          <a:off x="12482512" y="377031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504825</xdr:rowOff>
    </xdr:from>
    <xdr:ext cx="95250" cy="213632"/>
    <xdr:sp macro="" textlink="">
      <xdr:nvSpPr>
        <xdr:cNvPr id="782" name="Text Box 15">
          <a:extLst>
            <a:ext uri="{FF2B5EF4-FFF2-40B4-BE49-F238E27FC236}">
              <a16:creationId xmlns:a16="http://schemas.microsoft.com/office/drawing/2014/main" id="{00000000-0008-0000-0800-00000E030000}"/>
            </a:ext>
          </a:extLst>
        </xdr:cNvPr>
        <xdr:cNvSpPr txBox="1">
          <a:spLocks noChangeArrowheads="1"/>
        </xdr:cNvSpPr>
      </xdr:nvSpPr>
      <xdr:spPr bwMode="auto">
        <a:xfrm>
          <a:off x="12826188"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783" name="Text Box 16">
          <a:extLst>
            <a:ext uri="{FF2B5EF4-FFF2-40B4-BE49-F238E27FC236}">
              <a16:creationId xmlns:a16="http://schemas.microsoft.com/office/drawing/2014/main" id="{00000000-0008-0000-0800-00000F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784" name="Text Box 17">
          <a:extLst>
            <a:ext uri="{FF2B5EF4-FFF2-40B4-BE49-F238E27FC236}">
              <a16:creationId xmlns:a16="http://schemas.microsoft.com/office/drawing/2014/main" id="{00000000-0008-0000-0800-000010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785" name="Text Box 18">
          <a:extLst>
            <a:ext uri="{FF2B5EF4-FFF2-40B4-BE49-F238E27FC236}">
              <a16:creationId xmlns:a16="http://schemas.microsoft.com/office/drawing/2014/main" id="{00000000-0008-0000-0800-000011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786" name="Text Box 19">
          <a:extLst>
            <a:ext uri="{FF2B5EF4-FFF2-40B4-BE49-F238E27FC236}">
              <a16:creationId xmlns:a16="http://schemas.microsoft.com/office/drawing/2014/main" id="{00000000-0008-0000-0800-000012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87" name="Text Box 15">
          <a:extLst>
            <a:ext uri="{FF2B5EF4-FFF2-40B4-BE49-F238E27FC236}">
              <a16:creationId xmlns:a16="http://schemas.microsoft.com/office/drawing/2014/main" id="{00000000-0008-0000-0800-00001303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88" name="Text Box 15">
          <a:extLst>
            <a:ext uri="{FF2B5EF4-FFF2-40B4-BE49-F238E27FC236}">
              <a16:creationId xmlns:a16="http://schemas.microsoft.com/office/drawing/2014/main" id="{00000000-0008-0000-0800-000014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89" name="Text Box 15">
          <a:extLst>
            <a:ext uri="{FF2B5EF4-FFF2-40B4-BE49-F238E27FC236}">
              <a16:creationId xmlns:a16="http://schemas.microsoft.com/office/drawing/2014/main" id="{00000000-0008-0000-0800-000015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2" name="Text Box 15">
          <a:extLst>
            <a:ext uri="{FF2B5EF4-FFF2-40B4-BE49-F238E27FC236}">
              <a16:creationId xmlns:a16="http://schemas.microsoft.com/office/drawing/2014/main" id="{00000000-0008-0000-0800-000018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3" name="Text Box 15">
          <a:extLst>
            <a:ext uri="{FF2B5EF4-FFF2-40B4-BE49-F238E27FC236}">
              <a16:creationId xmlns:a16="http://schemas.microsoft.com/office/drawing/2014/main" id="{00000000-0008-0000-0800-000019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4" name="Text Box 15">
          <a:extLst>
            <a:ext uri="{FF2B5EF4-FFF2-40B4-BE49-F238E27FC236}">
              <a16:creationId xmlns:a16="http://schemas.microsoft.com/office/drawing/2014/main" id="{00000000-0008-0000-0800-00001A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5" name="Text Box 15">
          <a:extLst>
            <a:ext uri="{FF2B5EF4-FFF2-40B4-BE49-F238E27FC236}">
              <a16:creationId xmlns:a16="http://schemas.microsoft.com/office/drawing/2014/main" id="{00000000-0008-0000-0800-00001B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6" name="Text Box 15">
          <a:extLst>
            <a:ext uri="{FF2B5EF4-FFF2-40B4-BE49-F238E27FC236}">
              <a16:creationId xmlns:a16="http://schemas.microsoft.com/office/drawing/2014/main" id="{00000000-0008-0000-0800-00001C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7" name="Text Box 15">
          <a:extLst>
            <a:ext uri="{FF2B5EF4-FFF2-40B4-BE49-F238E27FC236}">
              <a16:creationId xmlns:a16="http://schemas.microsoft.com/office/drawing/2014/main" id="{00000000-0008-0000-0800-00001D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8" name="Text Box 15">
          <a:extLst>
            <a:ext uri="{FF2B5EF4-FFF2-40B4-BE49-F238E27FC236}">
              <a16:creationId xmlns:a16="http://schemas.microsoft.com/office/drawing/2014/main" id="{00000000-0008-0000-0800-00001E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9" name="Text Box 15">
          <a:extLst>
            <a:ext uri="{FF2B5EF4-FFF2-40B4-BE49-F238E27FC236}">
              <a16:creationId xmlns:a16="http://schemas.microsoft.com/office/drawing/2014/main" id="{00000000-0008-0000-0800-00001F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0" name="Text Box 15">
          <a:extLst>
            <a:ext uri="{FF2B5EF4-FFF2-40B4-BE49-F238E27FC236}">
              <a16:creationId xmlns:a16="http://schemas.microsoft.com/office/drawing/2014/main" id="{00000000-0008-0000-0800-000020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1" name="Text Box 15">
          <a:extLst>
            <a:ext uri="{FF2B5EF4-FFF2-40B4-BE49-F238E27FC236}">
              <a16:creationId xmlns:a16="http://schemas.microsoft.com/office/drawing/2014/main" id="{00000000-0008-0000-0800-000021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2" name="Text Box 15">
          <a:extLst>
            <a:ext uri="{FF2B5EF4-FFF2-40B4-BE49-F238E27FC236}">
              <a16:creationId xmlns:a16="http://schemas.microsoft.com/office/drawing/2014/main" id="{00000000-0008-0000-0800-000022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3" name="Text Box 15">
          <a:extLst>
            <a:ext uri="{FF2B5EF4-FFF2-40B4-BE49-F238E27FC236}">
              <a16:creationId xmlns:a16="http://schemas.microsoft.com/office/drawing/2014/main" id="{00000000-0008-0000-0800-000023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4" name="Text Box 15">
          <a:extLst>
            <a:ext uri="{FF2B5EF4-FFF2-40B4-BE49-F238E27FC236}">
              <a16:creationId xmlns:a16="http://schemas.microsoft.com/office/drawing/2014/main" id="{00000000-0008-0000-0800-000024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5" name="Text Box 15">
          <a:extLst>
            <a:ext uri="{FF2B5EF4-FFF2-40B4-BE49-F238E27FC236}">
              <a16:creationId xmlns:a16="http://schemas.microsoft.com/office/drawing/2014/main" id="{00000000-0008-0000-0800-000025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6" name="Text Box 15">
          <a:extLst>
            <a:ext uri="{FF2B5EF4-FFF2-40B4-BE49-F238E27FC236}">
              <a16:creationId xmlns:a16="http://schemas.microsoft.com/office/drawing/2014/main" id="{00000000-0008-0000-0800-000026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7" name="Text Box 15">
          <a:extLst>
            <a:ext uri="{FF2B5EF4-FFF2-40B4-BE49-F238E27FC236}">
              <a16:creationId xmlns:a16="http://schemas.microsoft.com/office/drawing/2014/main" id="{00000000-0008-0000-0800-00002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8" name="Text Box 15">
          <a:extLst>
            <a:ext uri="{FF2B5EF4-FFF2-40B4-BE49-F238E27FC236}">
              <a16:creationId xmlns:a16="http://schemas.microsoft.com/office/drawing/2014/main" id="{00000000-0008-0000-0800-000028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9" name="Text Box 15">
          <a:extLst>
            <a:ext uri="{FF2B5EF4-FFF2-40B4-BE49-F238E27FC236}">
              <a16:creationId xmlns:a16="http://schemas.microsoft.com/office/drawing/2014/main" id="{00000000-0008-0000-0800-000029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0" name="Text Box 15">
          <a:extLst>
            <a:ext uri="{FF2B5EF4-FFF2-40B4-BE49-F238E27FC236}">
              <a16:creationId xmlns:a16="http://schemas.microsoft.com/office/drawing/2014/main" id="{00000000-0008-0000-0800-00002A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1" name="Text Box 15">
          <a:extLst>
            <a:ext uri="{FF2B5EF4-FFF2-40B4-BE49-F238E27FC236}">
              <a16:creationId xmlns:a16="http://schemas.microsoft.com/office/drawing/2014/main" id="{00000000-0008-0000-0800-00002B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2" name="Text Box 15">
          <a:extLst>
            <a:ext uri="{FF2B5EF4-FFF2-40B4-BE49-F238E27FC236}">
              <a16:creationId xmlns:a16="http://schemas.microsoft.com/office/drawing/2014/main" id="{00000000-0008-0000-0800-00002C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3" name="Text Box 15">
          <a:extLst>
            <a:ext uri="{FF2B5EF4-FFF2-40B4-BE49-F238E27FC236}">
              <a16:creationId xmlns:a16="http://schemas.microsoft.com/office/drawing/2014/main" id="{00000000-0008-0000-0800-00002D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4" name="Text Box 15">
          <a:extLst>
            <a:ext uri="{FF2B5EF4-FFF2-40B4-BE49-F238E27FC236}">
              <a16:creationId xmlns:a16="http://schemas.microsoft.com/office/drawing/2014/main" id="{00000000-0008-0000-0800-00002E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5" name="Text Box 15">
          <a:extLst>
            <a:ext uri="{FF2B5EF4-FFF2-40B4-BE49-F238E27FC236}">
              <a16:creationId xmlns:a16="http://schemas.microsoft.com/office/drawing/2014/main" id="{00000000-0008-0000-0800-00002F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6" name="Text Box 15">
          <a:extLst>
            <a:ext uri="{FF2B5EF4-FFF2-40B4-BE49-F238E27FC236}">
              <a16:creationId xmlns:a16="http://schemas.microsoft.com/office/drawing/2014/main" id="{00000000-0008-0000-0800-000030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7" name="Text Box 15">
          <a:extLst>
            <a:ext uri="{FF2B5EF4-FFF2-40B4-BE49-F238E27FC236}">
              <a16:creationId xmlns:a16="http://schemas.microsoft.com/office/drawing/2014/main" id="{00000000-0008-0000-0800-000031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8" name="Text Box 15">
          <a:extLst>
            <a:ext uri="{FF2B5EF4-FFF2-40B4-BE49-F238E27FC236}">
              <a16:creationId xmlns:a16="http://schemas.microsoft.com/office/drawing/2014/main" id="{00000000-0008-0000-0800-000032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9" name="Text Box 15">
          <a:extLst>
            <a:ext uri="{FF2B5EF4-FFF2-40B4-BE49-F238E27FC236}">
              <a16:creationId xmlns:a16="http://schemas.microsoft.com/office/drawing/2014/main" id="{00000000-0008-0000-0800-000033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0" name="Text Box 15">
          <a:extLst>
            <a:ext uri="{FF2B5EF4-FFF2-40B4-BE49-F238E27FC236}">
              <a16:creationId xmlns:a16="http://schemas.microsoft.com/office/drawing/2014/main" id="{00000000-0008-0000-0800-000034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1" name="Text Box 15">
          <a:extLst>
            <a:ext uri="{FF2B5EF4-FFF2-40B4-BE49-F238E27FC236}">
              <a16:creationId xmlns:a16="http://schemas.microsoft.com/office/drawing/2014/main" id="{00000000-0008-0000-0800-000035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2" name="Text Box 15">
          <a:extLst>
            <a:ext uri="{FF2B5EF4-FFF2-40B4-BE49-F238E27FC236}">
              <a16:creationId xmlns:a16="http://schemas.microsoft.com/office/drawing/2014/main" id="{00000000-0008-0000-0800-000036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3" name="Text Box 15">
          <a:extLst>
            <a:ext uri="{FF2B5EF4-FFF2-40B4-BE49-F238E27FC236}">
              <a16:creationId xmlns:a16="http://schemas.microsoft.com/office/drawing/2014/main" id="{00000000-0008-0000-0800-00003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4" name="Text Box 15">
          <a:extLst>
            <a:ext uri="{FF2B5EF4-FFF2-40B4-BE49-F238E27FC236}">
              <a16:creationId xmlns:a16="http://schemas.microsoft.com/office/drawing/2014/main" id="{00000000-0008-0000-0800-000038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5" name="Text Box 15">
          <a:extLst>
            <a:ext uri="{FF2B5EF4-FFF2-40B4-BE49-F238E27FC236}">
              <a16:creationId xmlns:a16="http://schemas.microsoft.com/office/drawing/2014/main" id="{00000000-0008-0000-0800-000039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6" name="Text Box 15">
          <a:extLst>
            <a:ext uri="{FF2B5EF4-FFF2-40B4-BE49-F238E27FC236}">
              <a16:creationId xmlns:a16="http://schemas.microsoft.com/office/drawing/2014/main" id="{00000000-0008-0000-0800-00003A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7" name="Text Box 15">
          <a:extLst>
            <a:ext uri="{FF2B5EF4-FFF2-40B4-BE49-F238E27FC236}">
              <a16:creationId xmlns:a16="http://schemas.microsoft.com/office/drawing/2014/main" id="{00000000-0008-0000-0800-00003B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8" name="Text Box 15">
          <a:extLst>
            <a:ext uri="{FF2B5EF4-FFF2-40B4-BE49-F238E27FC236}">
              <a16:creationId xmlns:a16="http://schemas.microsoft.com/office/drawing/2014/main" id="{00000000-0008-0000-0800-00003C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9" name="Text Box 15">
          <a:extLst>
            <a:ext uri="{FF2B5EF4-FFF2-40B4-BE49-F238E27FC236}">
              <a16:creationId xmlns:a16="http://schemas.microsoft.com/office/drawing/2014/main" id="{00000000-0008-0000-0800-00003D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30" name="Text Box 15">
          <a:extLst>
            <a:ext uri="{FF2B5EF4-FFF2-40B4-BE49-F238E27FC236}">
              <a16:creationId xmlns:a16="http://schemas.microsoft.com/office/drawing/2014/main" id="{00000000-0008-0000-0800-00003E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31" name="Text Box 15">
          <a:extLst>
            <a:ext uri="{FF2B5EF4-FFF2-40B4-BE49-F238E27FC236}">
              <a16:creationId xmlns:a16="http://schemas.microsoft.com/office/drawing/2014/main" id="{00000000-0008-0000-0800-00003F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32" name="Text Box 15">
          <a:extLst>
            <a:ext uri="{FF2B5EF4-FFF2-40B4-BE49-F238E27FC236}">
              <a16:creationId xmlns:a16="http://schemas.microsoft.com/office/drawing/2014/main" id="{00000000-0008-0000-0800-000040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33" name="Text Box 15">
          <a:extLst>
            <a:ext uri="{FF2B5EF4-FFF2-40B4-BE49-F238E27FC236}">
              <a16:creationId xmlns:a16="http://schemas.microsoft.com/office/drawing/2014/main" id="{00000000-0008-0000-0800-000041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34" name="Text Box 15">
          <a:extLst>
            <a:ext uri="{FF2B5EF4-FFF2-40B4-BE49-F238E27FC236}">
              <a16:creationId xmlns:a16="http://schemas.microsoft.com/office/drawing/2014/main" id="{00000000-0008-0000-0800-000042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836" name="Text Box 16">
          <a:extLst>
            <a:ext uri="{FF2B5EF4-FFF2-40B4-BE49-F238E27FC236}">
              <a16:creationId xmlns:a16="http://schemas.microsoft.com/office/drawing/2014/main" id="{FDE59AE3-B891-4E3A-96C1-3FD0B9A3AEC4}"/>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837" name="Text Box 17">
          <a:extLst>
            <a:ext uri="{FF2B5EF4-FFF2-40B4-BE49-F238E27FC236}">
              <a16:creationId xmlns:a16="http://schemas.microsoft.com/office/drawing/2014/main" id="{C5D4FF63-D4E3-40BE-B327-2AFBDA2D5BAF}"/>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838" name="Text Box 18">
          <a:extLst>
            <a:ext uri="{FF2B5EF4-FFF2-40B4-BE49-F238E27FC236}">
              <a16:creationId xmlns:a16="http://schemas.microsoft.com/office/drawing/2014/main" id="{C1999948-DA08-439D-9857-6BCCA0AF0483}"/>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839" name="Text Box 19">
          <a:extLst>
            <a:ext uri="{FF2B5EF4-FFF2-40B4-BE49-F238E27FC236}">
              <a16:creationId xmlns:a16="http://schemas.microsoft.com/office/drawing/2014/main" id="{54F439E5-B9A8-46CC-80D8-540B4091A50E}"/>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1" name="Text Box 15">
          <a:extLst>
            <a:ext uri="{FF2B5EF4-FFF2-40B4-BE49-F238E27FC236}">
              <a16:creationId xmlns:a16="http://schemas.microsoft.com/office/drawing/2014/main" id="{691E7CF6-19B5-4BFE-9485-6AFC2DE6B57F}"/>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2" name="Text Box 15">
          <a:extLst>
            <a:ext uri="{FF2B5EF4-FFF2-40B4-BE49-F238E27FC236}">
              <a16:creationId xmlns:a16="http://schemas.microsoft.com/office/drawing/2014/main" id="{E14CEE29-1BA5-4940-A1EC-3A26F3C33B6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3" name="Text Box 15">
          <a:extLst>
            <a:ext uri="{FF2B5EF4-FFF2-40B4-BE49-F238E27FC236}">
              <a16:creationId xmlns:a16="http://schemas.microsoft.com/office/drawing/2014/main" id="{EE979E06-0568-40A1-9FE4-8239C5541AB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4" name="Text Box 15">
          <a:extLst>
            <a:ext uri="{FF2B5EF4-FFF2-40B4-BE49-F238E27FC236}">
              <a16:creationId xmlns:a16="http://schemas.microsoft.com/office/drawing/2014/main" id="{E43A03EA-6D9A-448B-A494-1857B15772B5}"/>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5" name="Text Box 15">
          <a:extLst>
            <a:ext uri="{FF2B5EF4-FFF2-40B4-BE49-F238E27FC236}">
              <a16:creationId xmlns:a16="http://schemas.microsoft.com/office/drawing/2014/main" id="{AFC7E511-3141-4D1C-A69F-4C7029A6CCEF}"/>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6" name="Text Box 15">
          <a:extLst>
            <a:ext uri="{FF2B5EF4-FFF2-40B4-BE49-F238E27FC236}">
              <a16:creationId xmlns:a16="http://schemas.microsoft.com/office/drawing/2014/main" id="{F11743A4-E593-4DFE-97A3-66AA753921A2}"/>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7" name="Text Box 15">
          <a:extLst>
            <a:ext uri="{FF2B5EF4-FFF2-40B4-BE49-F238E27FC236}">
              <a16:creationId xmlns:a16="http://schemas.microsoft.com/office/drawing/2014/main" id="{33048C28-6730-4175-B6A0-4BD96F947BCC}"/>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8" name="Text Box 15">
          <a:extLst>
            <a:ext uri="{FF2B5EF4-FFF2-40B4-BE49-F238E27FC236}">
              <a16:creationId xmlns:a16="http://schemas.microsoft.com/office/drawing/2014/main" id="{9186363C-28D6-4B17-AB15-6FF218E845FC}"/>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9" name="Text Box 15">
          <a:extLst>
            <a:ext uri="{FF2B5EF4-FFF2-40B4-BE49-F238E27FC236}">
              <a16:creationId xmlns:a16="http://schemas.microsoft.com/office/drawing/2014/main" id="{00DA3DEA-13CA-46D1-8E50-2F4460BE32B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50" name="Text Box 15">
          <a:extLst>
            <a:ext uri="{FF2B5EF4-FFF2-40B4-BE49-F238E27FC236}">
              <a16:creationId xmlns:a16="http://schemas.microsoft.com/office/drawing/2014/main" id="{AC767F64-1744-4A84-A7C9-1B1EC287F950}"/>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51" name="Text Box 15">
          <a:extLst>
            <a:ext uri="{FF2B5EF4-FFF2-40B4-BE49-F238E27FC236}">
              <a16:creationId xmlns:a16="http://schemas.microsoft.com/office/drawing/2014/main" id="{DCE21828-4020-4402-9E9C-7145128DE02B}"/>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52" name="Text Box 15">
          <a:extLst>
            <a:ext uri="{FF2B5EF4-FFF2-40B4-BE49-F238E27FC236}">
              <a16:creationId xmlns:a16="http://schemas.microsoft.com/office/drawing/2014/main" id="{668ADA94-7A35-45C1-935D-249B38046969}"/>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53" name="Text Box 15">
          <a:extLst>
            <a:ext uri="{FF2B5EF4-FFF2-40B4-BE49-F238E27FC236}">
              <a16:creationId xmlns:a16="http://schemas.microsoft.com/office/drawing/2014/main" id="{F30CEF02-F038-4BDB-8144-90DB95B34931}"/>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54" name="Text Box 15">
          <a:extLst>
            <a:ext uri="{FF2B5EF4-FFF2-40B4-BE49-F238E27FC236}">
              <a16:creationId xmlns:a16="http://schemas.microsoft.com/office/drawing/2014/main" id="{E1BED205-4C9D-4350-9228-67B0EF103AA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55" name="Text Box 16">
          <a:extLst>
            <a:ext uri="{FF2B5EF4-FFF2-40B4-BE49-F238E27FC236}">
              <a16:creationId xmlns:a16="http://schemas.microsoft.com/office/drawing/2014/main" id="{3756099E-0B3A-4580-A693-CB268E8A2A43}"/>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56" name="Text Box 17">
          <a:extLst>
            <a:ext uri="{FF2B5EF4-FFF2-40B4-BE49-F238E27FC236}">
              <a16:creationId xmlns:a16="http://schemas.microsoft.com/office/drawing/2014/main" id="{193F99BC-A28B-417D-B64B-D846ADDADA04}"/>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57" name="Text Box 18">
          <a:extLst>
            <a:ext uri="{FF2B5EF4-FFF2-40B4-BE49-F238E27FC236}">
              <a16:creationId xmlns:a16="http://schemas.microsoft.com/office/drawing/2014/main" id="{4E1EED1C-3614-48BD-92AC-241B93FF81F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58" name="Text Box 19">
          <a:extLst>
            <a:ext uri="{FF2B5EF4-FFF2-40B4-BE49-F238E27FC236}">
              <a16:creationId xmlns:a16="http://schemas.microsoft.com/office/drawing/2014/main" id="{3F92A17F-0D59-4870-ADE9-A0EF3D1543DF}"/>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59" name="Text Box 15">
          <a:extLst>
            <a:ext uri="{FF2B5EF4-FFF2-40B4-BE49-F238E27FC236}">
              <a16:creationId xmlns:a16="http://schemas.microsoft.com/office/drawing/2014/main" id="{4752736A-A4E6-4BF8-B8F4-77F1152A31C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60" name="Text Box 16">
          <a:extLst>
            <a:ext uri="{FF2B5EF4-FFF2-40B4-BE49-F238E27FC236}">
              <a16:creationId xmlns:a16="http://schemas.microsoft.com/office/drawing/2014/main" id="{80BFC7DE-0E64-4E16-84F2-518C64D7ACE0}"/>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61" name="Text Box 17">
          <a:extLst>
            <a:ext uri="{FF2B5EF4-FFF2-40B4-BE49-F238E27FC236}">
              <a16:creationId xmlns:a16="http://schemas.microsoft.com/office/drawing/2014/main" id="{99A154F8-1E23-4617-97DE-1D72D97142C2}"/>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62" name="Text Box 18">
          <a:extLst>
            <a:ext uri="{FF2B5EF4-FFF2-40B4-BE49-F238E27FC236}">
              <a16:creationId xmlns:a16="http://schemas.microsoft.com/office/drawing/2014/main" id="{01E76A04-73BE-4747-8728-4C1D87372135}"/>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63" name="Text Box 19">
          <a:extLst>
            <a:ext uri="{FF2B5EF4-FFF2-40B4-BE49-F238E27FC236}">
              <a16:creationId xmlns:a16="http://schemas.microsoft.com/office/drawing/2014/main" id="{EC95AC13-5814-4D62-96AE-C2737285380E}"/>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64" name="Text Box 15">
          <a:extLst>
            <a:ext uri="{FF2B5EF4-FFF2-40B4-BE49-F238E27FC236}">
              <a16:creationId xmlns:a16="http://schemas.microsoft.com/office/drawing/2014/main" id="{A018EE73-DA9D-4377-8FB9-22AAC68CA46B}"/>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65" name="Text Box 15">
          <a:extLst>
            <a:ext uri="{FF2B5EF4-FFF2-40B4-BE49-F238E27FC236}">
              <a16:creationId xmlns:a16="http://schemas.microsoft.com/office/drawing/2014/main" id="{C02E1291-C7C6-4D3E-A4E6-A8DEF13BCFAE}"/>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66" name="Text Box 15">
          <a:extLst>
            <a:ext uri="{FF2B5EF4-FFF2-40B4-BE49-F238E27FC236}">
              <a16:creationId xmlns:a16="http://schemas.microsoft.com/office/drawing/2014/main" id="{A22CA2AE-D619-44B7-9069-3B58B99E3A2F}"/>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67" name="Text Box 15">
          <a:extLst>
            <a:ext uri="{FF2B5EF4-FFF2-40B4-BE49-F238E27FC236}">
              <a16:creationId xmlns:a16="http://schemas.microsoft.com/office/drawing/2014/main" id="{5BF285FA-258A-4649-818D-C7CABB5DE9D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68" name="Text Box 15">
          <a:extLst>
            <a:ext uri="{FF2B5EF4-FFF2-40B4-BE49-F238E27FC236}">
              <a16:creationId xmlns:a16="http://schemas.microsoft.com/office/drawing/2014/main" id="{34D7B05C-B83F-474D-8C4A-FC8E06838266}"/>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69" name="Text Box 15">
          <a:extLst>
            <a:ext uri="{FF2B5EF4-FFF2-40B4-BE49-F238E27FC236}">
              <a16:creationId xmlns:a16="http://schemas.microsoft.com/office/drawing/2014/main" id="{181BB5E6-A5DE-439A-BDAD-B513BC66F91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0" name="Text Box 15">
          <a:extLst>
            <a:ext uri="{FF2B5EF4-FFF2-40B4-BE49-F238E27FC236}">
              <a16:creationId xmlns:a16="http://schemas.microsoft.com/office/drawing/2014/main" id="{8E46A33B-7E95-4959-BE22-536858BCEA4B}"/>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1" name="Text Box 15">
          <a:extLst>
            <a:ext uri="{FF2B5EF4-FFF2-40B4-BE49-F238E27FC236}">
              <a16:creationId xmlns:a16="http://schemas.microsoft.com/office/drawing/2014/main" id="{ADE16B06-E0EB-4495-AF79-3700F5BCFB00}"/>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2" name="Text Box 15">
          <a:extLst>
            <a:ext uri="{FF2B5EF4-FFF2-40B4-BE49-F238E27FC236}">
              <a16:creationId xmlns:a16="http://schemas.microsoft.com/office/drawing/2014/main" id="{09BAA5E0-9302-435E-9516-294AA2D338C3}"/>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3" name="Text Box 15">
          <a:extLst>
            <a:ext uri="{FF2B5EF4-FFF2-40B4-BE49-F238E27FC236}">
              <a16:creationId xmlns:a16="http://schemas.microsoft.com/office/drawing/2014/main" id="{3DF8069B-482B-4372-9A3F-67A29DB39505}"/>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4" name="Text Box 15">
          <a:extLst>
            <a:ext uri="{FF2B5EF4-FFF2-40B4-BE49-F238E27FC236}">
              <a16:creationId xmlns:a16="http://schemas.microsoft.com/office/drawing/2014/main" id="{EB0B5F15-E02D-4FA0-9C23-0973C44AB917}"/>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5" name="Text Box 15">
          <a:extLst>
            <a:ext uri="{FF2B5EF4-FFF2-40B4-BE49-F238E27FC236}">
              <a16:creationId xmlns:a16="http://schemas.microsoft.com/office/drawing/2014/main" id="{75BE8616-08AA-45F4-99D7-19B8E09C456E}"/>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6" name="Text Box 15">
          <a:extLst>
            <a:ext uri="{FF2B5EF4-FFF2-40B4-BE49-F238E27FC236}">
              <a16:creationId xmlns:a16="http://schemas.microsoft.com/office/drawing/2014/main" id="{6077509C-6532-4FBC-AA3F-7CDBD98117DB}"/>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7" name="Text Box 15">
          <a:extLst>
            <a:ext uri="{FF2B5EF4-FFF2-40B4-BE49-F238E27FC236}">
              <a16:creationId xmlns:a16="http://schemas.microsoft.com/office/drawing/2014/main" id="{6E34CD71-CB94-4C8A-B188-42E0F40C8064}"/>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8" name="Text Box 15">
          <a:extLst>
            <a:ext uri="{FF2B5EF4-FFF2-40B4-BE49-F238E27FC236}">
              <a16:creationId xmlns:a16="http://schemas.microsoft.com/office/drawing/2014/main" id="{F9115076-B240-4834-A42B-C85AA7C0CB45}"/>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9" name="Text Box 15">
          <a:extLst>
            <a:ext uri="{FF2B5EF4-FFF2-40B4-BE49-F238E27FC236}">
              <a16:creationId xmlns:a16="http://schemas.microsoft.com/office/drawing/2014/main" id="{AACDDDDA-FDDA-42CD-B055-E22E1BF65D53}"/>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0" name="Text Box 15">
          <a:extLst>
            <a:ext uri="{FF2B5EF4-FFF2-40B4-BE49-F238E27FC236}">
              <a16:creationId xmlns:a16="http://schemas.microsoft.com/office/drawing/2014/main" id="{87388FFD-C520-4080-B624-C295818A37EC}"/>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1" name="Text Box 15">
          <a:extLst>
            <a:ext uri="{FF2B5EF4-FFF2-40B4-BE49-F238E27FC236}">
              <a16:creationId xmlns:a16="http://schemas.microsoft.com/office/drawing/2014/main" id="{6CB9B6F8-0DC4-4C43-A162-8725B1718741}"/>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2" name="Text Box 15">
          <a:extLst>
            <a:ext uri="{FF2B5EF4-FFF2-40B4-BE49-F238E27FC236}">
              <a16:creationId xmlns:a16="http://schemas.microsoft.com/office/drawing/2014/main" id="{273357D3-7A64-4F16-B313-AD59983014EF}"/>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3" name="Text Box 15">
          <a:extLst>
            <a:ext uri="{FF2B5EF4-FFF2-40B4-BE49-F238E27FC236}">
              <a16:creationId xmlns:a16="http://schemas.microsoft.com/office/drawing/2014/main" id="{6BD92950-F9DC-442A-8E93-FE43F5355202}"/>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4" name="Text Box 15">
          <a:extLst>
            <a:ext uri="{FF2B5EF4-FFF2-40B4-BE49-F238E27FC236}">
              <a16:creationId xmlns:a16="http://schemas.microsoft.com/office/drawing/2014/main" id="{359D6DFE-D390-4B2F-9B8A-FB75A676CD9F}"/>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5" name="Text Box 15">
          <a:extLst>
            <a:ext uri="{FF2B5EF4-FFF2-40B4-BE49-F238E27FC236}">
              <a16:creationId xmlns:a16="http://schemas.microsoft.com/office/drawing/2014/main" id="{12C4BD82-D93E-4FE1-A2DC-4DB35399E0B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6" name="Text Box 15">
          <a:extLst>
            <a:ext uri="{FF2B5EF4-FFF2-40B4-BE49-F238E27FC236}">
              <a16:creationId xmlns:a16="http://schemas.microsoft.com/office/drawing/2014/main" id="{A14E77F3-245C-43BE-810C-2B693A17F241}"/>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7" name="Text Box 15">
          <a:extLst>
            <a:ext uri="{FF2B5EF4-FFF2-40B4-BE49-F238E27FC236}">
              <a16:creationId xmlns:a16="http://schemas.microsoft.com/office/drawing/2014/main" id="{FF49780B-CE9E-4AAC-AB33-F00B01A83FAD}"/>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8" name="Text Box 15">
          <a:extLst>
            <a:ext uri="{FF2B5EF4-FFF2-40B4-BE49-F238E27FC236}">
              <a16:creationId xmlns:a16="http://schemas.microsoft.com/office/drawing/2014/main" id="{F5FB2AF6-F094-4135-A8DB-0990DA63D819}"/>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9" name="Text Box 15">
          <a:extLst>
            <a:ext uri="{FF2B5EF4-FFF2-40B4-BE49-F238E27FC236}">
              <a16:creationId xmlns:a16="http://schemas.microsoft.com/office/drawing/2014/main" id="{95F1FCD1-8A8B-4958-AA2F-DB75D8A20464}"/>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0" name="Text Box 15">
          <a:extLst>
            <a:ext uri="{FF2B5EF4-FFF2-40B4-BE49-F238E27FC236}">
              <a16:creationId xmlns:a16="http://schemas.microsoft.com/office/drawing/2014/main" id="{DA33260B-7C06-482E-A9B3-6FFA4680588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1" name="Text Box 15">
          <a:extLst>
            <a:ext uri="{FF2B5EF4-FFF2-40B4-BE49-F238E27FC236}">
              <a16:creationId xmlns:a16="http://schemas.microsoft.com/office/drawing/2014/main" id="{5AFE2F1C-8E06-4DCD-9800-F75CD70DDC48}"/>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2" name="Text Box 15">
          <a:extLst>
            <a:ext uri="{FF2B5EF4-FFF2-40B4-BE49-F238E27FC236}">
              <a16:creationId xmlns:a16="http://schemas.microsoft.com/office/drawing/2014/main" id="{0A8AE03F-BAAF-46FD-84B0-66E247A535C7}"/>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3" name="Text Box 15">
          <a:extLst>
            <a:ext uri="{FF2B5EF4-FFF2-40B4-BE49-F238E27FC236}">
              <a16:creationId xmlns:a16="http://schemas.microsoft.com/office/drawing/2014/main" id="{783D0C29-8614-499D-BF81-7E7A3A3AF7A5}"/>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4" name="Text Box 15">
          <a:extLst>
            <a:ext uri="{FF2B5EF4-FFF2-40B4-BE49-F238E27FC236}">
              <a16:creationId xmlns:a16="http://schemas.microsoft.com/office/drawing/2014/main" id="{67E15B7D-2155-4C68-9CBA-7B5159CF054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5" name="Text Box 15">
          <a:extLst>
            <a:ext uri="{FF2B5EF4-FFF2-40B4-BE49-F238E27FC236}">
              <a16:creationId xmlns:a16="http://schemas.microsoft.com/office/drawing/2014/main" id="{ABC0BE1B-2ABB-40D5-9C79-DB3B1671E7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6" name="Text Box 15">
          <a:extLst>
            <a:ext uri="{FF2B5EF4-FFF2-40B4-BE49-F238E27FC236}">
              <a16:creationId xmlns:a16="http://schemas.microsoft.com/office/drawing/2014/main" id="{D78C2553-3BCD-411D-9658-44FE1BCF979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7" name="Text Box 15">
          <a:extLst>
            <a:ext uri="{FF2B5EF4-FFF2-40B4-BE49-F238E27FC236}">
              <a16:creationId xmlns:a16="http://schemas.microsoft.com/office/drawing/2014/main" id="{EA7C01B9-76F3-4D9A-9815-518A5329E0F3}"/>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8" name="Text Box 15">
          <a:extLst>
            <a:ext uri="{FF2B5EF4-FFF2-40B4-BE49-F238E27FC236}">
              <a16:creationId xmlns:a16="http://schemas.microsoft.com/office/drawing/2014/main" id="{F0441770-7935-4422-93A5-955699DF26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9" name="Text Box 15">
          <a:extLst>
            <a:ext uri="{FF2B5EF4-FFF2-40B4-BE49-F238E27FC236}">
              <a16:creationId xmlns:a16="http://schemas.microsoft.com/office/drawing/2014/main" id="{ED9B24FD-AED3-44C1-9EA3-7B3614AFB084}"/>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0" name="Text Box 15">
          <a:extLst>
            <a:ext uri="{FF2B5EF4-FFF2-40B4-BE49-F238E27FC236}">
              <a16:creationId xmlns:a16="http://schemas.microsoft.com/office/drawing/2014/main" id="{C89F2425-34F8-425A-9A58-A20A2668049B}"/>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1" name="Text Box 15">
          <a:extLst>
            <a:ext uri="{FF2B5EF4-FFF2-40B4-BE49-F238E27FC236}">
              <a16:creationId xmlns:a16="http://schemas.microsoft.com/office/drawing/2014/main" id="{49C732D2-FC3B-4D00-AEC3-E3A4207C5549}"/>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2" name="Text Box 15">
          <a:extLst>
            <a:ext uri="{FF2B5EF4-FFF2-40B4-BE49-F238E27FC236}">
              <a16:creationId xmlns:a16="http://schemas.microsoft.com/office/drawing/2014/main" id="{468BF9AC-4219-467A-971B-FDA323D7E5AF}"/>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3" name="Text Box 15">
          <a:extLst>
            <a:ext uri="{FF2B5EF4-FFF2-40B4-BE49-F238E27FC236}">
              <a16:creationId xmlns:a16="http://schemas.microsoft.com/office/drawing/2014/main" id="{E9CE7785-A6BC-4284-8FD6-5AA6E2460CAA}"/>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4" name="Text Box 15">
          <a:extLst>
            <a:ext uri="{FF2B5EF4-FFF2-40B4-BE49-F238E27FC236}">
              <a16:creationId xmlns:a16="http://schemas.microsoft.com/office/drawing/2014/main" id="{83437C75-3EA5-4701-809E-10E0A2731CBF}"/>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5" name="Text Box 15">
          <a:extLst>
            <a:ext uri="{FF2B5EF4-FFF2-40B4-BE49-F238E27FC236}">
              <a16:creationId xmlns:a16="http://schemas.microsoft.com/office/drawing/2014/main" id="{7AB94A35-A331-42DB-A67A-B0C6B5FF5BE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6" name="Text Box 15">
          <a:extLst>
            <a:ext uri="{FF2B5EF4-FFF2-40B4-BE49-F238E27FC236}">
              <a16:creationId xmlns:a16="http://schemas.microsoft.com/office/drawing/2014/main" id="{6BE368A6-7C1E-4FA6-B203-12847467F4A9}"/>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7" name="Text Box 15">
          <a:extLst>
            <a:ext uri="{FF2B5EF4-FFF2-40B4-BE49-F238E27FC236}">
              <a16:creationId xmlns:a16="http://schemas.microsoft.com/office/drawing/2014/main" id="{C4EA8860-1AD9-4251-8F80-6F1FE7EF1D24}"/>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8" name="Text Box 15">
          <a:extLst>
            <a:ext uri="{FF2B5EF4-FFF2-40B4-BE49-F238E27FC236}">
              <a16:creationId xmlns:a16="http://schemas.microsoft.com/office/drawing/2014/main" id="{ED5622F1-CE9B-4986-A63A-B04EB600855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9" name="Text Box 15">
          <a:extLst>
            <a:ext uri="{FF2B5EF4-FFF2-40B4-BE49-F238E27FC236}">
              <a16:creationId xmlns:a16="http://schemas.microsoft.com/office/drawing/2014/main" id="{5597A182-EA0E-4F63-8FD3-45EE205AD221}"/>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0" name="Text Box 15">
          <a:extLst>
            <a:ext uri="{FF2B5EF4-FFF2-40B4-BE49-F238E27FC236}">
              <a16:creationId xmlns:a16="http://schemas.microsoft.com/office/drawing/2014/main" id="{21E84FF4-819B-42BB-BC13-95BD3C6A0BF4}"/>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1" name="Text Box 15">
          <a:extLst>
            <a:ext uri="{FF2B5EF4-FFF2-40B4-BE49-F238E27FC236}">
              <a16:creationId xmlns:a16="http://schemas.microsoft.com/office/drawing/2014/main" id="{2C959FB9-4D9A-4630-88FB-3AC04F98A9DA}"/>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2" name="Text Box 15">
          <a:extLst>
            <a:ext uri="{FF2B5EF4-FFF2-40B4-BE49-F238E27FC236}">
              <a16:creationId xmlns:a16="http://schemas.microsoft.com/office/drawing/2014/main" id="{8FC39962-C272-4ABA-B1B5-2DD32299EE88}"/>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3" name="Text Box 15">
          <a:extLst>
            <a:ext uri="{FF2B5EF4-FFF2-40B4-BE49-F238E27FC236}">
              <a16:creationId xmlns:a16="http://schemas.microsoft.com/office/drawing/2014/main" id="{152F9EC8-38F3-4795-A09D-5447937EDDFD}"/>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4" name="Text Box 15">
          <a:extLst>
            <a:ext uri="{FF2B5EF4-FFF2-40B4-BE49-F238E27FC236}">
              <a16:creationId xmlns:a16="http://schemas.microsoft.com/office/drawing/2014/main" id="{7E2F1A01-1E24-4DE4-8A3B-BFD1D72A4181}"/>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5" name="Text Box 15">
          <a:extLst>
            <a:ext uri="{FF2B5EF4-FFF2-40B4-BE49-F238E27FC236}">
              <a16:creationId xmlns:a16="http://schemas.microsoft.com/office/drawing/2014/main" id="{61ACC617-C01C-40F5-A1E0-4642DDD4400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6" name="Text Box 15">
          <a:extLst>
            <a:ext uri="{FF2B5EF4-FFF2-40B4-BE49-F238E27FC236}">
              <a16:creationId xmlns:a16="http://schemas.microsoft.com/office/drawing/2014/main" id="{40D4692D-EBA6-4FB1-AB7C-3C1B2859A02A}"/>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7" name="Text Box 15">
          <a:extLst>
            <a:ext uri="{FF2B5EF4-FFF2-40B4-BE49-F238E27FC236}">
              <a16:creationId xmlns:a16="http://schemas.microsoft.com/office/drawing/2014/main" id="{4CAC4C07-54AF-4F72-BA3A-C337D6D18C5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8" name="Text Box 15">
          <a:extLst>
            <a:ext uri="{FF2B5EF4-FFF2-40B4-BE49-F238E27FC236}">
              <a16:creationId xmlns:a16="http://schemas.microsoft.com/office/drawing/2014/main" id="{EB308372-ED7B-495C-BAEC-D9CBE553C78E}"/>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9" name="Text Box 15">
          <a:extLst>
            <a:ext uri="{FF2B5EF4-FFF2-40B4-BE49-F238E27FC236}">
              <a16:creationId xmlns:a16="http://schemas.microsoft.com/office/drawing/2014/main" id="{613F3C22-872B-4857-95F9-47007838870F}"/>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0" name="Text Box 15">
          <a:extLst>
            <a:ext uri="{FF2B5EF4-FFF2-40B4-BE49-F238E27FC236}">
              <a16:creationId xmlns:a16="http://schemas.microsoft.com/office/drawing/2014/main" id="{50FF0542-5AFF-4ADD-A3DF-12BAB0D33A72}"/>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1" name="Text Box 15">
          <a:extLst>
            <a:ext uri="{FF2B5EF4-FFF2-40B4-BE49-F238E27FC236}">
              <a16:creationId xmlns:a16="http://schemas.microsoft.com/office/drawing/2014/main" id="{9D4F2D9D-C2D7-4C3A-8CBD-47DFA11CCAB8}"/>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2" name="Text Box 15">
          <a:extLst>
            <a:ext uri="{FF2B5EF4-FFF2-40B4-BE49-F238E27FC236}">
              <a16:creationId xmlns:a16="http://schemas.microsoft.com/office/drawing/2014/main" id="{B839C9B7-7A8B-42EF-8D8A-4DAC41E204F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3" name="Text Box 15">
          <a:extLst>
            <a:ext uri="{FF2B5EF4-FFF2-40B4-BE49-F238E27FC236}">
              <a16:creationId xmlns:a16="http://schemas.microsoft.com/office/drawing/2014/main" id="{05F5D525-3422-40C5-9728-6941128CE8E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4" name="Text Box 15">
          <a:extLst>
            <a:ext uri="{FF2B5EF4-FFF2-40B4-BE49-F238E27FC236}">
              <a16:creationId xmlns:a16="http://schemas.microsoft.com/office/drawing/2014/main" id="{24969B08-84D3-4979-8CA0-94B4816450B1}"/>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5" name="Text Box 15">
          <a:extLst>
            <a:ext uri="{FF2B5EF4-FFF2-40B4-BE49-F238E27FC236}">
              <a16:creationId xmlns:a16="http://schemas.microsoft.com/office/drawing/2014/main" id="{67302B5A-800C-41EA-9F6E-F7065BDBF95D}"/>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6" name="Text Box 15">
          <a:extLst>
            <a:ext uri="{FF2B5EF4-FFF2-40B4-BE49-F238E27FC236}">
              <a16:creationId xmlns:a16="http://schemas.microsoft.com/office/drawing/2014/main" id="{9E39EA96-ACC7-4857-8B87-52C48EBDA3E4}"/>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7" name="Text Box 15">
          <a:extLst>
            <a:ext uri="{FF2B5EF4-FFF2-40B4-BE49-F238E27FC236}">
              <a16:creationId xmlns:a16="http://schemas.microsoft.com/office/drawing/2014/main" id="{5BDC2E1B-1D16-4B82-B3E2-14C98382BAC7}"/>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8" name="Text Box 15">
          <a:extLst>
            <a:ext uri="{FF2B5EF4-FFF2-40B4-BE49-F238E27FC236}">
              <a16:creationId xmlns:a16="http://schemas.microsoft.com/office/drawing/2014/main" id="{64835D8E-6917-474D-9C83-7CAF2330FEC7}"/>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9" name="Text Box 15">
          <a:extLst>
            <a:ext uri="{FF2B5EF4-FFF2-40B4-BE49-F238E27FC236}">
              <a16:creationId xmlns:a16="http://schemas.microsoft.com/office/drawing/2014/main" id="{36B11186-7CC0-42C7-B5CC-DDA751B1C98E}"/>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0" name="Text Box 15">
          <a:extLst>
            <a:ext uri="{FF2B5EF4-FFF2-40B4-BE49-F238E27FC236}">
              <a16:creationId xmlns:a16="http://schemas.microsoft.com/office/drawing/2014/main" id="{89851E37-E3AF-405D-8A2C-ADF54767BBB5}"/>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1" name="Text Box 15">
          <a:extLst>
            <a:ext uri="{FF2B5EF4-FFF2-40B4-BE49-F238E27FC236}">
              <a16:creationId xmlns:a16="http://schemas.microsoft.com/office/drawing/2014/main" id="{88D89AD3-A79C-445A-AD0E-DC1E2A58441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2" name="Text Box 15">
          <a:extLst>
            <a:ext uri="{FF2B5EF4-FFF2-40B4-BE49-F238E27FC236}">
              <a16:creationId xmlns:a16="http://schemas.microsoft.com/office/drawing/2014/main" id="{AF73FC57-1F4A-4781-9BEE-1727E1717111}"/>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3" name="Text Box 15">
          <a:extLst>
            <a:ext uri="{FF2B5EF4-FFF2-40B4-BE49-F238E27FC236}">
              <a16:creationId xmlns:a16="http://schemas.microsoft.com/office/drawing/2014/main" id="{7737E679-36E3-46B3-AAFF-8ACC9B521B30}"/>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4" name="Text Box 15">
          <a:extLst>
            <a:ext uri="{FF2B5EF4-FFF2-40B4-BE49-F238E27FC236}">
              <a16:creationId xmlns:a16="http://schemas.microsoft.com/office/drawing/2014/main" id="{463DC294-8DC0-476C-87B1-6BA5828C9D3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5" name="Text Box 15">
          <a:extLst>
            <a:ext uri="{FF2B5EF4-FFF2-40B4-BE49-F238E27FC236}">
              <a16:creationId xmlns:a16="http://schemas.microsoft.com/office/drawing/2014/main" id="{8DE6BC24-666B-4F59-A4A7-CD717DCFC108}"/>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6" name="Text Box 15">
          <a:extLst>
            <a:ext uri="{FF2B5EF4-FFF2-40B4-BE49-F238E27FC236}">
              <a16:creationId xmlns:a16="http://schemas.microsoft.com/office/drawing/2014/main" id="{E41299AF-2FB4-4305-8F3D-DF6E1510FCED}"/>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7" name="Text Box 15">
          <a:extLst>
            <a:ext uri="{FF2B5EF4-FFF2-40B4-BE49-F238E27FC236}">
              <a16:creationId xmlns:a16="http://schemas.microsoft.com/office/drawing/2014/main" id="{3DA53234-5BD4-4ED1-8A20-5AA6289270A9}"/>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8" name="Text Box 15">
          <a:extLst>
            <a:ext uri="{FF2B5EF4-FFF2-40B4-BE49-F238E27FC236}">
              <a16:creationId xmlns:a16="http://schemas.microsoft.com/office/drawing/2014/main" id="{DF31E241-4663-4684-B3B9-3947E59E987F}"/>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9" name="Text Box 15">
          <a:extLst>
            <a:ext uri="{FF2B5EF4-FFF2-40B4-BE49-F238E27FC236}">
              <a16:creationId xmlns:a16="http://schemas.microsoft.com/office/drawing/2014/main" id="{069318D1-ADF6-473C-B5AA-CBDEF5C49FB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0" name="Text Box 15">
          <a:extLst>
            <a:ext uri="{FF2B5EF4-FFF2-40B4-BE49-F238E27FC236}">
              <a16:creationId xmlns:a16="http://schemas.microsoft.com/office/drawing/2014/main" id="{DCA0AC8D-5393-489F-A0B1-8E79A47DD059}"/>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1" name="Text Box 15">
          <a:extLst>
            <a:ext uri="{FF2B5EF4-FFF2-40B4-BE49-F238E27FC236}">
              <a16:creationId xmlns:a16="http://schemas.microsoft.com/office/drawing/2014/main" id="{1E845AD1-6E25-457F-8C61-C8D030CBD762}"/>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2" name="Text Box 15">
          <a:extLst>
            <a:ext uri="{FF2B5EF4-FFF2-40B4-BE49-F238E27FC236}">
              <a16:creationId xmlns:a16="http://schemas.microsoft.com/office/drawing/2014/main" id="{B29DDC85-728C-4AEC-A63C-9C7BF545CA7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3" name="Text Box 15">
          <a:extLst>
            <a:ext uri="{FF2B5EF4-FFF2-40B4-BE49-F238E27FC236}">
              <a16:creationId xmlns:a16="http://schemas.microsoft.com/office/drawing/2014/main" id="{680A3CDB-F432-4137-97A5-545535F3033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4" name="Text Box 15">
          <a:extLst>
            <a:ext uri="{FF2B5EF4-FFF2-40B4-BE49-F238E27FC236}">
              <a16:creationId xmlns:a16="http://schemas.microsoft.com/office/drawing/2014/main" id="{6E659BCD-1335-4CCB-936B-CB3BCE63584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5" name="Text Box 15">
          <a:extLst>
            <a:ext uri="{FF2B5EF4-FFF2-40B4-BE49-F238E27FC236}">
              <a16:creationId xmlns:a16="http://schemas.microsoft.com/office/drawing/2014/main" id="{2368AD6F-3455-4E32-BCF0-88A1BD297B10}"/>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6" name="Text Box 15">
          <a:extLst>
            <a:ext uri="{FF2B5EF4-FFF2-40B4-BE49-F238E27FC236}">
              <a16:creationId xmlns:a16="http://schemas.microsoft.com/office/drawing/2014/main" id="{E91DD924-44B6-4BDF-AF88-BA7DC6DB8A02}"/>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7" name="Text Box 15">
          <a:extLst>
            <a:ext uri="{FF2B5EF4-FFF2-40B4-BE49-F238E27FC236}">
              <a16:creationId xmlns:a16="http://schemas.microsoft.com/office/drawing/2014/main" id="{D51A1FB2-8883-4643-841A-BB12FC39EE06}"/>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8" name="Text Box 15">
          <a:extLst>
            <a:ext uri="{FF2B5EF4-FFF2-40B4-BE49-F238E27FC236}">
              <a16:creationId xmlns:a16="http://schemas.microsoft.com/office/drawing/2014/main" id="{FA242669-D365-41D6-A9DF-69753C2A3D0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9" name="Text Box 15">
          <a:extLst>
            <a:ext uri="{FF2B5EF4-FFF2-40B4-BE49-F238E27FC236}">
              <a16:creationId xmlns:a16="http://schemas.microsoft.com/office/drawing/2014/main" id="{628555F2-C553-4C0D-B58C-7E4ACCA4497C}"/>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0" name="Text Box 15">
          <a:extLst>
            <a:ext uri="{FF2B5EF4-FFF2-40B4-BE49-F238E27FC236}">
              <a16:creationId xmlns:a16="http://schemas.microsoft.com/office/drawing/2014/main" id="{FB7653FD-0FC1-4F34-9E7B-0941CEF3A53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1" name="Text Box 15">
          <a:extLst>
            <a:ext uri="{FF2B5EF4-FFF2-40B4-BE49-F238E27FC236}">
              <a16:creationId xmlns:a16="http://schemas.microsoft.com/office/drawing/2014/main" id="{76CD8B3D-5C15-46CC-9A57-3F9913EA49DD}"/>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2" name="Text Box 15">
          <a:extLst>
            <a:ext uri="{FF2B5EF4-FFF2-40B4-BE49-F238E27FC236}">
              <a16:creationId xmlns:a16="http://schemas.microsoft.com/office/drawing/2014/main" id="{A58F5F05-66DF-4884-B377-0A236B41E5BF}"/>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3" name="Text Box 15">
          <a:extLst>
            <a:ext uri="{FF2B5EF4-FFF2-40B4-BE49-F238E27FC236}">
              <a16:creationId xmlns:a16="http://schemas.microsoft.com/office/drawing/2014/main" id="{70844FFF-9AC4-4B47-90FA-702739C26365}"/>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4" name="Text Box 15">
          <a:extLst>
            <a:ext uri="{FF2B5EF4-FFF2-40B4-BE49-F238E27FC236}">
              <a16:creationId xmlns:a16="http://schemas.microsoft.com/office/drawing/2014/main" id="{A8231C00-8C18-4662-B428-5D817F28858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5" name="Text Box 15">
          <a:extLst>
            <a:ext uri="{FF2B5EF4-FFF2-40B4-BE49-F238E27FC236}">
              <a16:creationId xmlns:a16="http://schemas.microsoft.com/office/drawing/2014/main" id="{3C3F0632-7830-4D5C-9377-66B57ECF222A}"/>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6" name="Text Box 15">
          <a:extLst>
            <a:ext uri="{FF2B5EF4-FFF2-40B4-BE49-F238E27FC236}">
              <a16:creationId xmlns:a16="http://schemas.microsoft.com/office/drawing/2014/main" id="{46DA2D5C-4398-4CCF-A6F2-49BBFFD5CD98}"/>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7" name="Text Box 15">
          <a:extLst>
            <a:ext uri="{FF2B5EF4-FFF2-40B4-BE49-F238E27FC236}">
              <a16:creationId xmlns:a16="http://schemas.microsoft.com/office/drawing/2014/main" id="{1BD95883-4E82-4CD7-8658-2EAE51A15661}"/>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8" name="Text Box 15">
          <a:extLst>
            <a:ext uri="{FF2B5EF4-FFF2-40B4-BE49-F238E27FC236}">
              <a16:creationId xmlns:a16="http://schemas.microsoft.com/office/drawing/2014/main" id="{DFA8FACE-B0DB-4D5F-812A-088F6D23A658}"/>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9" name="Text Box 15">
          <a:extLst>
            <a:ext uri="{FF2B5EF4-FFF2-40B4-BE49-F238E27FC236}">
              <a16:creationId xmlns:a16="http://schemas.microsoft.com/office/drawing/2014/main" id="{275A2F85-043E-4D14-AEB7-8322BF8410CF}"/>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0" name="Text Box 15">
          <a:extLst>
            <a:ext uri="{FF2B5EF4-FFF2-40B4-BE49-F238E27FC236}">
              <a16:creationId xmlns:a16="http://schemas.microsoft.com/office/drawing/2014/main" id="{C666A1D6-C7A0-455E-A258-DC37F885EBB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1" name="Text Box 15">
          <a:extLst>
            <a:ext uri="{FF2B5EF4-FFF2-40B4-BE49-F238E27FC236}">
              <a16:creationId xmlns:a16="http://schemas.microsoft.com/office/drawing/2014/main" id="{9F652D22-65C2-40F7-B637-6DD9A87FA134}"/>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2" name="Text Box 15">
          <a:extLst>
            <a:ext uri="{FF2B5EF4-FFF2-40B4-BE49-F238E27FC236}">
              <a16:creationId xmlns:a16="http://schemas.microsoft.com/office/drawing/2014/main" id="{ECD237A0-5823-480C-9C02-981F9BEED84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3" name="Text Box 15">
          <a:extLst>
            <a:ext uri="{FF2B5EF4-FFF2-40B4-BE49-F238E27FC236}">
              <a16:creationId xmlns:a16="http://schemas.microsoft.com/office/drawing/2014/main" id="{047B51D9-CD10-4EB1-A21E-91AB0784BAEA}"/>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4" name="Text Box 15">
          <a:extLst>
            <a:ext uri="{FF2B5EF4-FFF2-40B4-BE49-F238E27FC236}">
              <a16:creationId xmlns:a16="http://schemas.microsoft.com/office/drawing/2014/main" id="{1074A60A-3B5B-423E-8921-D1DEBDDEAB49}"/>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5" name="Text Box 15">
          <a:extLst>
            <a:ext uri="{FF2B5EF4-FFF2-40B4-BE49-F238E27FC236}">
              <a16:creationId xmlns:a16="http://schemas.microsoft.com/office/drawing/2014/main" id="{0B994A7B-B903-480F-9865-5B7AB19B4537}"/>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6" name="Text Box 15">
          <a:extLst>
            <a:ext uri="{FF2B5EF4-FFF2-40B4-BE49-F238E27FC236}">
              <a16:creationId xmlns:a16="http://schemas.microsoft.com/office/drawing/2014/main" id="{2486008E-4DC3-469D-8E86-A0AF5615873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7" name="Text Box 15">
          <a:extLst>
            <a:ext uri="{FF2B5EF4-FFF2-40B4-BE49-F238E27FC236}">
              <a16:creationId xmlns:a16="http://schemas.microsoft.com/office/drawing/2014/main" id="{B55CCBCC-3E4B-4520-BA40-6BE625A0E5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8" name="Text Box 15">
          <a:extLst>
            <a:ext uri="{FF2B5EF4-FFF2-40B4-BE49-F238E27FC236}">
              <a16:creationId xmlns:a16="http://schemas.microsoft.com/office/drawing/2014/main" id="{F90CB116-2AE1-480E-BC21-E7A2CFA456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9" name="Text Box 15">
          <a:extLst>
            <a:ext uri="{FF2B5EF4-FFF2-40B4-BE49-F238E27FC236}">
              <a16:creationId xmlns:a16="http://schemas.microsoft.com/office/drawing/2014/main" id="{2BE03512-0F1D-4E0D-AB11-52E463028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0" name="Text Box 15">
          <a:extLst>
            <a:ext uri="{FF2B5EF4-FFF2-40B4-BE49-F238E27FC236}">
              <a16:creationId xmlns:a16="http://schemas.microsoft.com/office/drawing/2014/main" id="{3880EE9E-3542-470B-82C5-DB464533491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1" name="Text Box 15">
          <a:extLst>
            <a:ext uri="{FF2B5EF4-FFF2-40B4-BE49-F238E27FC236}">
              <a16:creationId xmlns:a16="http://schemas.microsoft.com/office/drawing/2014/main" id="{2195FA27-1F27-4ABA-98D2-DAA8C1E127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2" name="Text Box 15">
          <a:extLst>
            <a:ext uri="{FF2B5EF4-FFF2-40B4-BE49-F238E27FC236}">
              <a16:creationId xmlns:a16="http://schemas.microsoft.com/office/drawing/2014/main" id="{32669E5D-62D2-4A0E-BFDC-C8B75FE1F83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3" name="Text Box 15">
          <a:extLst>
            <a:ext uri="{FF2B5EF4-FFF2-40B4-BE49-F238E27FC236}">
              <a16:creationId xmlns:a16="http://schemas.microsoft.com/office/drawing/2014/main" id="{FA26A64E-4291-4F11-B2F5-531F1D8853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4" name="Text Box 15">
          <a:extLst>
            <a:ext uri="{FF2B5EF4-FFF2-40B4-BE49-F238E27FC236}">
              <a16:creationId xmlns:a16="http://schemas.microsoft.com/office/drawing/2014/main" id="{159A4C65-0D3D-485F-A054-03D47FC1D5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5" name="Text Box 15">
          <a:extLst>
            <a:ext uri="{FF2B5EF4-FFF2-40B4-BE49-F238E27FC236}">
              <a16:creationId xmlns:a16="http://schemas.microsoft.com/office/drawing/2014/main" id="{9DBC3219-18ED-4CAA-AC41-C5CBFC3CA1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6" name="Text Box 15">
          <a:extLst>
            <a:ext uri="{FF2B5EF4-FFF2-40B4-BE49-F238E27FC236}">
              <a16:creationId xmlns:a16="http://schemas.microsoft.com/office/drawing/2014/main" id="{EB06F04F-7DF4-4AAC-B081-B664CBA481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7" name="Text Box 15">
          <a:extLst>
            <a:ext uri="{FF2B5EF4-FFF2-40B4-BE49-F238E27FC236}">
              <a16:creationId xmlns:a16="http://schemas.microsoft.com/office/drawing/2014/main" id="{8631B87E-C3EC-465F-A2FE-1E02C573A79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8" name="Text Box 15">
          <a:extLst>
            <a:ext uri="{FF2B5EF4-FFF2-40B4-BE49-F238E27FC236}">
              <a16:creationId xmlns:a16="http://schemas.microsoft.com/office/drawing/2014/main" id="{6EA72DA0-A413-469B-B63F-2A792E6ED6B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9" name="Text Box 15">
          <a:extLst>
            <a:ext uri="{FF2B5EF4-FFF2-40B4-BE49-F238E27FC236}">
              <a16:creationId xmlns:a16="http://schemas.microsoft.com/office/drawing/2014/main" id="{F09D7873-24FF-4C21-AE0A-0D31D2AFA5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0" name="Text Box 15">
          <a:extLst>
            <a:ext uri="{FF2B5EF4-FFF2-40B4-BE49-F238E27FC236}">
              <a16:creationId xmlns:a16="http://schemas.microsoft.com/office/drawing/2014/main" id="{6B3CE350-95E3-475C-ABD0-3E624F99E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1" name="Text Box 15">
          <a:extLst>
            <a:ext uri="{FF2B5EF4-FFF2-40B4-BE49-F238E27FC236}">
              <a16:creationId xmlns:a16="http://schemas.microsoft.com/office/drawing/2014/main" id="{25C7AC85-DC9C-4E30-AF2B-B1B8C3622C3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2" name="Text Box 15">
          <a:extLst>
            <a:ext uri="{FF2B5EF4-FFF2-40B4-BE49-F238E27FC236}">
              <a16:creationId xmlns:a16="http://schemas.microsoft.com/office/drawing/2014/main" id="{93158C71-2951-4E26-AA00-89A728D3A95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3" name="Text Box 15">
          <a:extLst>
            <a:ext uri="{FF2B5EF4-FFF2-40B4-BE49-F238E27FC236}">
              <a16:creationId xmlns:a16="http://schemas.microsoft.com/office/drawing/2014/main" id="{2B972B13-21A4-40DD-8688-275E7B5374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4" name="Text Box 15">
          <a:extLst>
            <a:ext uri="{FF2B5EF4-FFF2-40B4-BE49-F238E27FC236}">
              <a16:creationId xmlns:a16="http://schemas.microsoft.com/office/drawing/2014/main" id="{CFC4E52E-4FE9-4989-BB86-B6447F5953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5" name="Text Box 15">
          <a:extLst>
            <a:ext uri="{FF2B5EF4-FFF2-40B4-BE49-F238E27FC236}">
              <a16:creationId xmlns:a16="http://schemas.microsoft.com/office/drawing/2014/main" id="{B4A93AFF-EA16-45D2-8C51-504F36CCC8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6" name="Text Box 15">
          <a:extLst>
            <a:ext uri="{FF2B5EF4-FFF2-40B4-BE49-F238E27FC236}">
              <a16:creationId xmlns:a16="http://schemas.microsoft.com/office/drawing/2014/main" id="{726409E4-7991-4218-8ED2-1B0ED7930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7" name="Text Box 15">
          <a:extLst>
            <a:ext uri="{FF2B5EF4-FFF2-40B4-BE49-F238E27FC236}">
              <a16:creationId xmlns:a16="http://schemas.microsoft.com/office/drawing/2014/main" id="{FB337DE6-4D44-41A5-B508-6D38D4F2B7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8" name="Text Box 15">
          <a:extLst>
            <a:ext uri="{FF2B5EF4-FFF2-40B4-BE49-F238E27FC236}">
              <a16:creationId xmlns:a16="http://schemas.microsoft.com/office/drawing/2014/main" id="{6C9B92EB-9B0A-4AA7-B33D-29DFCE6051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9" name="Text Box 15">
          <a:extLst>
            <a:ext uri="{FF2B5EF4-FFF2-40B4-BE49-F238E27FC236}">
              <a16:creationId xmlns:a16="http://schemas.microsoft.com/office/drawing/2014/main" id="{0F66EA2F-0452-415E-8E8A-A5AB8223FBF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0" name="Text Box 15">
          <a:extLst>
            <a:ext uri="{FF2B5EF4-FFF2-40B4-BE49-F238E27FC236}">
              <a16:creationId xmlns:a16="http://schemas.microsoft.com/office/drawing/2014/main" id="{0BDC3273-6449-4CDF-B867-E2AEE146CE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1" name="Text Box 15">
          <a:extLst>
            <a:ext uri="{FF2B5EF4-FFF2-40B4-BE49-F238E27FC236}">
              <a16:creationId xmlns:a16="http://schemas.microsoft.com/office/drawing/2014/main" id="{8F8E9E63-98EE-404D-A960-966925A0008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2" name="Text Box 15">
          <a:extLst>
            <a:ext uri="{FF2B5EF4-FFF2-40B4-BE49-F238E27FC236}">
              <a16:creationId xmlns:a16="http://schemas.microsoft.com/office/drawing/2014/main" id="{517119CB-6D71-4143-AFFB-28026CE919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3" name="Text Box 15">
          <a:extLst>
            <a:ext uri="{FF2B5EF4-FFF2-40B4-BE49-F238E27FC236}">
              <a16:creationId xmlns:a16="http://schemas.microsoft.com/office/drawing/2014/main" id="{A42CC875-021B-4533-8483-8EA3086E333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4" name="Text Box 15">
          <a:extLst>
            <a:ext uri="{FF2B5EF4-FFF2-40B4-BE49-F238E27FC236}">
              <a16:creationId xmlns:a16="http://schemas.microsoft.com/office/drawing/2014/main" id="{A89DF3D8-A80E-4248-B829-23918FEE21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5" name="Text Box 15">
          <a:extLst>
            <a:ext uri="{FF2B5EF4-FFF2-40B4-BE49-F238E27FC236}">
              <a16:creationId xmlns:a16="http://schemas.microsoft.com/office/drawing/2014/main" id="{76928A9A-B82E-4F08-87B5-1B09F57D461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6" name="Text Box 15">
          <a:extLst>
            <a:ext uri="{FF2B5EF4-FFF2-40B4-BE49-F238E27FC236}">
              <a16:creationId xmlns:a16="http://schemas.microsoft.com/office/drawing/2014/main" id="{F44CB3B6-AB9C-455D-9FE3-9E5E1075C1D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7" name="Text Box 15">
          <a:extLst>
            <a:ext uri="{FF2B5EF4-FFF2-40B4-BE49-F238E27FC236}">
              <a16:creationId xmlns:a16="http://schemas.microsoft.com/office/drawing/2014/main" id="{D3471B51-190A-4A9B-B5F9-4027910A8C9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8" name="Text Box 15">
          <a:extLst>
            <a:ext uri="{FF2B5EF4-FFF2-40B4-BE49-F238E27FC236}">
              <a16:creationId xmlns:a16="http://schemas.microsoft.com/office/drawing/2014/main" id="{B99F1098-68AA-4235-B096-90E9A866B89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9" name="Text Box 15">
          <a:extLst>
            <a:ext uri="{FF2B5EF4-FFF2-40B4-BE49-F238E27FC236}">
              <a16:creationId xmlns:a16="http://schemas.microsoft.com/office/drawing/2014/main" id="{6C970C9C-4152-4310-9590-D53D8EE4C3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0" name="Text Box 15">
          <a:extLst>
            <a:ext uri="{FF2B5EF4-FFF2-40B4-BE49-F238E27FC236}">
              <a16:creationId xmlns:a16="http://schemas.microsoft.com/office/drawing/2014/main" id="{5C777522-9F55-416A-8579-F718B75997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1" name="Text Box 15">
          <a:extLst>
            <a:ext uri="{FF2B5EF4-FFF2-40B4-BE49-F238E27FC236}">
              <a16:creationId xmlns:a16="http://schemas.microsoft.com/office/drawing/2014/main" id="{90DD1D9B-20BC-4B9E-BB1D-D69FF7EA57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2" name="Text Box 15">
          <a:extLst>
            <a:ext uri="{FF2B5EF4-FFF2-40B4-BE49-F238E27FC236}">
              <a16:creationId xmlns:a16="http://schemas.microsoft.com/office/drawing/2014/main" id="{DE48B6FD-E1C3-442D-B218-91E893032B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3" name="Text Box 15">
          <a:extLst>
            <a:ext uri="{FF2B5EF4-FFF2-40B4-BE49-F238E27FC236}">
              <a16:creationId xmlns:a16="http://schemas.microsoft.com/office/drawing/2014/main" id="{AEFDFE02-2B2A-4601-9FA5-1701E36B18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4" name="Text Box 15">
          <a:extLst>
            <a:ext uri="{FF2B5EF4-FFF2-40B4-BE49-F238E27FC236}">
              <a16:creationId xmlns:a16="http://schemas.microsoft.com/office/drawing/2014/main" id="{465BCDF4-8ABA-4275-B7D7-FF6208958D6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5" name="Text Box 15">
          <a:extLst>
            <a:ext uri="{FF2B5EF4-FFF2-40B4-BE49-F238E27FC236}">
              <a16:creationId xmlns:a16="http://schemas.microsoft.com/office/drawing/2014/main" id="{7A7BAFAD-39BA-4E52-A27E-6C9B64589F2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6" name="Text Box 15">
          <a:extLst>
            <a:ext uri="{FF2B5EF4-FFF2-40B4-BE49-F238E27FC236}">
              <a16:creationId xmlns:a16="http://schemas.microsoft.com/office/drawing/2014/main" id="{2925E496-BE2D-4E95-AFA9-33FFEB2D39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7" name="Text Box 15">
          <a:extLst>
            <a:ext uri="{FF2B5EF4-FFF2-40B4-BE49-F238E27FC236}">
              <a16:creationId xmlns:a16="http://schemas.microsoft.com/office/drawing/2014/main" id="{59B6D7F6-5D75-4F19-96BA-E5B62376E1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8" name="Text Box 15">
          <a:extLst>
            <a:ext uri="{FF2B5EF4-FFF2-40B4-BE49-F238E27FC236}">
              <a16:creationId xmlns:a16="http://schemas.microsoft.com/office/drawing/2014/main" id="{AAA09261-A5E3-4157-9589-944CA1CE3E1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9" name="Text Box 15">
          <a:extLst>
            <a:ext uri="{FF2B5EF4-FFF2-40B4-BE49-F238E27FC236}">
              <a16:creationId xmlns:a16="http://schemas.microsoft.com/office/drawing/2014/main" id="{0EE093EC-D36D-4864-A4E5-FB37EDCD2AD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0" name="Text Box 15">
          <a:extLst>
            <a:ext uri="{FF2B5EF4-FFF2-40B4-BE49-F238E27FC236}">
              <a16:creationId xmlns:a16="http://schemas.microsoft.com/office/drawing/2014/main" id="{5D3AFE67-5D5B-4AC2-A7C9-5C530E38215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1" name="Text Box 15">
          <a:extLst>
            <a:ext uri="{FF2B5EF4-FFF2-40B4-BE49-F238E27FC236}">
              <a16:creationId xmlns:a16="http://schemas.microsoft.com/office/drawing/2014/main" id="{0DDA354E-FA47-459A-9CCE-9B0E6CE78DD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2" name="Text Box 15">
          <a:extLst>
            <a:ext uri="{FF2B5EF4-FFF2-40B4-BE49-F238E27FC236}">
              <a16:creationId xmlns:a16="http://schemas.microsoft.com/office/drawing/2014/main" id="{635DDBE4-092B-4FC6-80BD-3A823A1731C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3" name="Text Box 15">
          <a:extLst>
            <a:ext uri="{FF2B5EF4-FFF2-40B4-BE49-F238E27FC236}">
              <a16:creationId xmlns:a16="http://schemas.microsoft.com/office/drawing/2014/main" id="{94F48874-D571-4217-A2DC-FB1951DAD6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4" name="Text Box 15">
          <a:extLst>
            <a:ext uri="{FF2B5EF4-FFF2-40B4-BE49-F238E27FC236}">
              <a16:creationId xmlns:a16="http://schemas.microsoft.com/office/drawing/2014/main" id="{3DED3347-3E2D-4551-BE55-5AC892369C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5" name="Text Box 15">
          <a:extLst>
            <a:ext uri="{FF2B5EF4-FFF2-40B4-BE49-F238E27FC236}">
              <a16:creationId xmlns:a16="http://schemas.microsoft.com/office/drawing/2014/main" id="{CFF20E05-454F-4926-84CC-151B7A5FCB5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6" name="Text Box 15">
          <a:extLst>
            <a:ext uri="{FF2B5EF4-FFF2-40B4-BE49-F238E27FC236}">
              <a16:creationId xmlns:a16="http://schemas.microsoft.com/office/drawing/2014/main" id="{6C95EE9C-EE69-458A-862E-0C586034E09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7" name="Text Box 15">
          <a:extLst>
            <a:ext uri="{FF2B5EF4-FFF2-40B4-BE49-F238E27FC236}">
              <a16:creationId xmlns:a16="http://schemas.microsoft.com/office/drawing/2014/main" id="{84EAC188-1442-4BA4-A634-826EFBECEF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8" name="Text Box 15">
          <a:extLst>
            <a:ext uri="{FF2B5EF4-FFF2-40B4-BE49-F238E27FC236}">
              <a16:creationId xmlns:a16="http://schemas.microsoft.com/office/drawing/2014/main" id="{20233F79-2EA0-4DFF-94F6-5D7A2298CF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9" name="Text Box 15">
          <a:extLst>
            <a:ext uri="{FF2B5EF4-FFF2-40B4-BE49-F238E27FC236}">
              <a16:creationId xmlns:a16="http://schemas.microsoft.com/office/drawing/2014/main" id="{849E75E3-C6AD-43CC-B257-54989F9B94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0" name="Text Box 15">
          <a:extLst>
            <a:ext uri="{FF2B5EF4-FFF2-40B4-BE49-F238E27FC236}">
              <a16:creationId xmlns:a16="http://schemas.microsoft.com/office/drawing/2014/main" id="{0C169AAB-3C75-4199-8463-D89A29F8B32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1" name="Text Box 15">
          <a:extLst>
            <a:ext uri="{FF2B5EF4-FFF2-40B4-BE49-F238E27FC236}">
              <a16:creationId xmlns:a16="http://schemas.microsoft.com/office/drawing/2014/main" id="{AE98843A-933B-415C-B87C-D8A4B73EAAD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2" name="Text Box 15">
          <a:extLst>
            <a:ext uri="{FF2B5EF4-FFF2-40B4-BE49-F238E27FC236}">
              <a16:creationId xmlns:a16="http://schemas.microsoft.com/office/drawing/2014/main" id="{B7076BF4-A472-4186-AD99-6E78DDE5CDE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3" name="Text Box 15">
          <a:extLst>
            <a:ext uri="{FF2B5EF4-FFF2-40B4-BE49-F238E27FC236}">
              <a16:creationId xmlns:a16="http://schemas.microsoft.com/office/drawing/2014/main" id="{5D056EB7-A8BE-454B-8C05-38CAB446897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4" name="Text Box 15">
          <a:extLst>
            <a:ext uri="{FF2B5EF4-FFF2-40B4-BE49-F238E27FC236}">
              <a16:creationId xmlns:a16="http://schemas.microsoft.com/office/drawing/2014/main" id="{A41D7754-0959-48E4-A0C6-1B8FA4A5FC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5" name="Text Box 15">
          <a:extLst>
            <a:ext uri="{FF2B5EF4-FFF2-40B4-BE49-F238E27FC236}">
              <a16:creationId xmlns:a16="http://schemas.microsoft.com/office/drawing/2014/main" id="{6FCB491D-5A63-4714-BF06-0AF022FB5D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6" name="Text Box 15">
          <a:extLst>
            <a:ext uri="{FF2B5EF4-FFF2-40B4-BE49-F238E27FC236}">
              <a16:creationId xmlns:a16="http://schemas.microsoft.com/office/drawing/2014/main" id="{F15E702F-1DD7-447E-911C-ADDBE28D48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7" name="Text Box 15">
          <a:extLst>
            <a:ext uri="{FF2B5EF4-FFF2-40B4-BE49-F238E27FC236}">
              <a16:creationId xmlns:a16="http://schemas.microsoft.com/office/drawing/2014/main" id="{B5465585-9451-467E-A13F-0C679C20609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8" name="Text Box 15">
          <a:extLst>
            <a:ext uri="{FF2B5EF4-FFF2-40B4-BE49-F238E27FC236}">
              <a16:creationId xmlns:a16="http://schemas.microsoft.com/office/drawing/2014/main" id="{A08A612D-6A44-4669-9333-7C9C2811D0C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9" name="Text Box 15">
          <a:extLst>
            <a:ext uri="{FF2B5EF4-FFF2-40B4-BE49-F238E27FC236}">
              <a16:creationId xmlns:a16="http://schemas.microsoft.com/office/drawing/2014/main" id="{CFE93037-9438-4D7D-ADA0-FBCD88FE54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0" name="Text Box 15">
          <a:extLst>
            <a:ext uri="{FF2B5EF4-FFF2-40B4-BE49-F238E27FC236}">
              <a16:creationId xmlns:a16="http://schemas.microsoft.com/office/drawing/2014/main" id="{8160CAFE-C136-4546-A961-0500881D88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1" name="Text Box 15">
          <a:extLst>
            <a:ext uri="{FF2B5EF4-FFF2-40B4-BE49-F238E27FC236}">
              <a16:creationId xmlns:a16="http://schemas.microsoft.com/office/drawing/2014/main" id="{48E87853-80C7-46D0-873B-6213BE66DE7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2" name="Text Box 15">
          <a:extLst>
            <a:ext uri="{FF2B5EF4-FFF2-40B4-BE49-F238E27FC236}">
              <a16:creationId xmlns:a16="http://schemas.microsoft.com/office/drawing/2014/main" id="{3101F308-8357-4F28-B490-B8700D4008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3" name="Text Box 15">
          <a:extLst>
            <a:ext uri="{FF2B5EF4-FFF2-40B4-BE49-F238E27FC236}">
              <a16:creationId xmlns:a16="http://schemas.microsoft.com/office/drawing/2014/main" id="{67EE29C1-B41B-4868-8C68-8D724BC0D5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4" name="Text Box 15">
          <a:extLst>
            <a:ext uri="{FF2B5EF4-FFF2-40B4-BE49-F238E27FC236}">
              <a16:creationId xmlns:a16="http://schemas.microsoft.com/office/drawing/2014/main" id="{65FDD409-9EFE-4F8C-938F-BC820016BE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5" name="Text Box 15">
          <a:extLst>
            <a:ext uri="{FF2B5EF4-FFF2-40B4-BE49-F238E27FC236}">
              <a16:creationId xmlns:a16="http://schemas.microsoft.com/office/drawing/2014/main" id="{C296F530-BF7B-4381-819A-F681D48956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6" name="Text Box 15">
          <a:extLst>
            <a:ext uri="{FF2B5EF4-FFF2-40B4-BE49-F238E27FC236}">
              <a16:creationId xmlns:a16="http://schemas.microsoft.com/office/drawing/2014/main" id="{6AFC347C-1524-49B0-9184-BFFD9CB3512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7" name="Text Box 15">
          <a:extLst>
            <a:ext uri="{FF2B5EF4-FFF2-40B4-BE49-F238E27FC236}">
              <a16:creationId xmlns:a16="http://schemas.microsoft.com/office/drawing/2014/main" id="{EB24F20D-2758-4221-B97A-9568A6DC64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8" name="Text Box 15">
          <a:extLst>
            <a:ext uri="{FF2B5EF4-FFF2-40B4-BE49-F238E27FC236}">
              <a16:creationId xmlns:a16="http://schemas.microsoft.com/office/drawing/2014/main" id="{022AF7DB-8B9B-40CD-95F6-B770015339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9" name="Text Box 15">
          <a:extLst>
            <a:ext uri="{FF2B5EF4-FFF2-40B4-BE49-F238E27FC236}">
              <a16:creationId xmlns:a16="http://schemas.microsoft.com/office/drawing/2014/main" id="{10C67EDF-313D-48A7-AE79-1EABC663F8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0" name="Text Box 15">
          <a:extLst>
            <a:ext uri="{FF2B5EF4-FFF2-40B4-BE49-F238E27FC236}">
              <a16:creationId xmlns:a16="http://schemas.microsoft.com/office/drawing/2014/main" id="{201FC191-E615-4FBC-AF4E-DFF65ABE0D2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1" name="Text Box 15">
          <a:extLst>
            <a:ext uri="{FF2B5EF4-FFF2-40B4-BE49-F238E27FC236}">
              <a16:creationId xmlns:a16="http://schemas.microsoft.com/office/drawing/2014/main" id="{49BCDB19-2EE2-4EE5-A2BD-F7BD135296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2" name="Text Box 15">
          <a:extLst>
            <a:ext uri="{FF2B5EF4-FFF2-40B4-BE49-F238E27FC236}">
              <a16:creationId xmlns:a16="http://schemas.microsoft.com/office/drawing/2014/main" id="{4D32D764-9749-4994-B1AA-CC61E96531F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3" name="Text Box 15">
          <a:extLst>
            <a:ext uri="{FF2B5EF4-FFF2-40B4-BE49-F238E27FC236}">
              <a16:creationId xmlns:a16="http://schemas.microsoft.com/office/drawing/2014/main" id="{4DF176EE-4D23-4E01-971B-CE0452B548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4" name="Text Box 15">
          <a:extLst>
            <a:ext uri="{FF2B5EF4-FFF2-40B4-BE49-F238E27FC236}">
              <a16:creationId xmlns:a16="http://schemas.microsoft.com/office/drawing/2014/main" id="{F0949441-2F3E-40BD-A5C1-D52D3F820A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5" name="Text Box 15">
          <a:extLst>
            <a:ext uri="{FF2B5EF4-FFF2-40B4-BE49-F238E27FC236}">
              <a16:creationId xmlns:a16="http://schemas.microsoft.com/office/drawing/2014/main" id="{9DED636A-E1B1-4932-B28F-D46FAEBD10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6" name="Text Box 15">
          <a:extLst>
            <a:ext uri="{FF2B5EF4-FFF2-40B4-BE49-F238E27FC236}">
              <a16:creationId xmlns:a16="http://schemas.microsoft.com/office/drawing/2014/main" id="{5BD242BF-8651-4E63-8BCC-8DAC62BC520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7" name="Text Box 15">
          <a:extLst>
            <a:ext uri="{FF2B5EF4-FFF2-40B4-BE49-F238E27FC236}">
              <a16:creationId xmlns:a16="http://schemas.microsoft.com/office/drawing/2014/main" id="{6CC2CF70-1866-4ADC-B84A-62E8287DDEB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8" name="Text Box 15">
          <a:extLst>
            <a:ext uri="{FF2B5EF4-FFF2-40B4-BE49-F238E27FC236}">
              <a16:creationId xmlns:a16="http://schemas.microsoft.com/office/drawing/2014/main" id="{26F112C4-2EB9-49CA-9D1D-80139022834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9" name="Text Box 15">
          <a:extLst>
            <a:ext uri="{FF2B5EF4-FFF2-40B4-BE49-F238E27FC236}">
              <a16:creationId xmlns:a16="http://schemas.microsoft.com/office/drawing/2014/main" id="{55567CDC-E4A8-43FA-9626-DA84EF2C00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0" name="Text Box 15">
          <a:extLst>
            <a:ext uri="{FF2B5EF4-FFF2-40B4-BE49-F238E27FC236}">
              <a16:creationId xmlns:a16="http://schemas.microsoft.com/office/drawing/2014/main" id="{69DA503C-F5D5-4AE2-877E-72F3AB4156A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1" name="Text Box 15">
          <a:extLst>
            <a:ext uri="{FF2B5EF4-FFF2-40B4-BE49-F238E27FC236}">
              <a16:creationId xmlns:a16="http://schemas.microsoft.com/office/drawing/2014/main" id="{2607661E-3341-4EC2-9526-5B8025EDF71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2" name="Text Box 15">
          <a:extLst>
            <a:ext uri="{FF2B5EF4-FFF2-40B4-BE49-F238E27FC236}">
              <a16:creationId xmlns:a16="http://schemas.microsoft.com/office/drawing/2014/main" id="{076E1182-B044-481B-98BC-0C824D8B0F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3" name="Text Box 15">
          <a:extLst>
            <a:ext uri="{FF2B5EF4-FFF2-40B4-BE49-F238E27FC236}">
              <a16:creationId xmlns:a16="http://schemas.microsoft.com/office/drawing/2014/main" id="{441D6B83-5D8B-496D-9E72-C3D76BA233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4" name="Text Box 15">
          <a:extLst>
            <a:ext uri="{FF2B5EF4-FFF2-40B4-BE49-F238E27FC236}">
              <a16:creationId xmlns:a16="http://schemas.microsoft.com/office/drawing/2014/main" id="{3854174E-2118-4D6F-B83B-96F55C289B8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5" name="Text Box 15">
          <a:extLst>
            <a:ext uri="{FF2B5EF4-FFF2-40B4-BE49-F238E27FC236}">
              <a16:creationId xmlns:a16="http://schemas.microsoft.com/office/drawing/2014/main" id="{F3E0BB1E-08C9-4213-A466-00D84FE8E31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6" name="Text Box 15">
          <a:extLst>
            <a:ext uri="{FF2B5EF4-FFF2-40B4-BE49-F238E27FC236}">
              <a16:creationId xmlns:a16="http://schemas.microsoft.com/office/drawing/2014/main" id="{F3B34A5F-202C-429E-9949-BCFD13778E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7" name="Text Box 15">
          <a:extLst>
            <a:ext uri="{FF2B5EF4-FFF2-40B4-BE49-F238E27FC236}">
              <a16:creationId xmlns:a16="http://schemas.microsoft.com/office/drawing/2014/main" id="{A0CE4720-54B1-464B-8C83-A166E529BB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8" name="Text Box 15">
          <a:extLst>
            <a:ext uri="{FF2B5EF4-FFF2-40B4-BE49-F238E27FC236}">
              <a16:creationId xmlns:a16="http://schemas.microsoft.com/office/drawing/2014/main" id="{2501CF50-AFC5-47E2-8C9A-915F366EC6D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9" name="Text Box 15">
          <a:extLst>
            <a:ext uri="{FF2B5EF4-FFF2-40B4-BE49-F238E27FC236}">
              <a16:creationId xmlns:a16="http://schemas.microsoft.com/office/drawing/2014/main" id="{9AC409DC-5821-45A9-BFD6-EE8B1CC8D8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0" name="Text Box 15">
          <a:extLst>
            <a:ext uri="{FF2B5EF4-FFF2-40B4-BE49-F238E27FC236}">
              <a16:creationId xmlns:a16="http://schemas.microsoft.com/office/drawing/2014/main" id="{B54328D9-8943-4C26-87FE-6A41739AA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1" name="Text Box 15">
          <a:extLst>
            <a:ext uri="{FF2B5EF4-FFF2-40B4-BE49-F238E27FC236}">
              <a16:creationId xmlns:a16="http://schemas.microsoft.com/office/drawing/2014/main" id="{226B7A94-CF98-4D8A-A9F2-432B2E3B032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2" name="Text Box 15">
          <a:extLst>
            <a:ext uri="{FF2B5EF4-FFF2-40B4-BE49-F238E27FC236}">
              <a16:creationId xmlns:a16="http://schemas.microsoft.com/office/drawing/2014/main" id="{1BD2B0CC-75B9-43C3-8696-96EECDAA33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3" name="Text Box 15">
          <a:extLst>
            <a:ext uri="{FF2B5EF4-FFF2-40B4-BE49-F238E27FC236}">
              <a16:creationId xmlns:a16="http://schemas.microsoft.com/office/drawing/2014/main" id="{BB5B70C6-7143-4BB2-8322-6B217CF2644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4" name="Text Box 15">
          <a:extLst>
            <a:ext uri="{FF2B5EF4-FFF2-40B4-BE49-F238E27FC236}">
              <a16:creationId xmlns:a16="http://schemas.microsoft.com/office/drawing/2014/main" id="{46CAD476-AF71-498C-95B7-8B31902D497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5" name="Text Box 15">
          <a:extLst>
            <a:ext uri="{FF2B5EF4-FFF2-40B4-BE49-F238E27FC236}">
              <a16:creationId xmlns:a16="http://schemas.microsoft.com/office/drawing/2014/main" id="{22F312E9-2032-4D57-A921-81335F3DA4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6" name="Text Box 15">
          <a:extLst>
            <a:ext uri="{FF2B5EF4-FFF2-40B4-BE49-F238E27FC236}">
              <a16:creationId xmlns:a16="http://schemas.microsoft.com/office/drawing/2014/main" id="{BB83218B-BC03-4C59-B21D-5450D3F397D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7" name="Text Box 15">
          <a:extLst>
            <a:ext uri="{FF2B5EF4-FFF2-40B4-BE49-F238E27FC236}">
              <a16:creationId xmlns:a16="http://schemas.microsoft.com/office/drawing/2014/main" id="{885CA3BC-6947-4B57-8893-7CD805F631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8" name="Text Box 15">
          <a:extLst>
            <a:ext uri="{FF2B5EF4-FFF2-40B4-BE49-F238E27FC236}">
              <a16:creationId xmlns:a16="http://schemas.microsoft.com/office/drawing/2014/main" id="{92BAA38B-363A-461A-9A22-D728FD759D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9" name="Text Box 15">
          <a:extLst>
            <a:ext uri="{FF2B5EF4-FFF2-40B4-BE49-F238E27FC236}">
              <a16:creationId xmlns:a16="http://schemas.microsoft.com/office/drawing/2014/main" id="{D22202D8-2314-4E4F-B0B6-25F7BF5838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0" name="Text Box 15">
          <a:extLst>
            <a:ext uri="{FF2B5EF4-FFF2-40B4-BE49-F238E27FC236}">
              <a16:creationId xmlns:a16="http://schemas.microsoft.com/office/drawing/2014/main" id="{12EBC134-692D-4B2B-9FBB-50E6B72C1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1" name="Text Box 15">
          <a:extLst>
            <a:ext uri="{FF2B5EF4-FFF2-40B4-BE49-F238E27FC236}">
              <a16:creationId xmlns:a16="http://schemas.microsoft.com/office/drawing/2014/main" id="{3E9E9A4A-351C-4E4A-9777-E3A94EB6EA8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2" name="Text Box 15">
          <a:extLst>
            <a:ext uri="{FF2B5EF4-FFF2-40B4-BE49-F238E27FC236}">
              <a16:creationId xmlns:a16="http://schemas.microsoft.com/office/drawing/2014/main" id="{7CF6CC77-9071-418A-AC98-940F134CD2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3" name="Text Box 15">
          <a:extLst>
            <a:ext uri="{FF2B5EF4-FFF2-40B4-BE49-F238E27FC236}">
              <a16:creationId xmlns:a16="http://schemas.microsoft.com/office/drawing/2014/main" id="{C6757856-07E1-4A81-8C77-44C642054C7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4" name="Text Box 15">
          <a:extLst>
            <a:ext uri="{FF2B5EF4-FFF2-40B4-BE49-F238E27FC236}">
              <a16:creationId xmlns:a16="http://schemas.microsoft.com/office/drawing/2014/main" id="{23079789-17E4-46DE-9B0C-1BA880FCF7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5" name="Text Box 15">
          <a:extLst>
            <a:ext uri="{FF2B5EF4-FFF2-40B4-BE49-F238E27FC236}">
              <a16:creationId xmlns:a16="http://schemas.microsoft.com/office/drawing/2014/main" id="{60065BC6-466A-48B8-A21F-80D6CF45DA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6" name="Text Box 15">
          <a:extLst>
            <a:ext uri="{FF2B5EF4-FFF2-40B4-BE49-F238E27FC236}">
              <a16:creationId xmlns:a16="http://schemas.microsoft.com/office/drawing/2014/main" id="{B4A4E48F-F96B-44A3-A544-89B5B764F0E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7" name="Text Box 15">
          <a:extLst>
            <a:ext uri="{FF2B5EF4-FFF2-40B4-BE49-F238E27FC236}">
              <a16:creationId xmlns:a16="http://schemas.microsoft.com/office/drawing/2014/main" id="{DB286A94-F959-49BB-BFB6-C043F3E57B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8" name="Text Box 15">
          <a:extLst>
            <a:ext uri="{FF2B5EF4-FFF2-40B4-BE49-F238E27FC236}">
              <a16:creationId xmlns:a16="http://schemas.microsoft.com/office/drawing/2014/main" id="{9A50D3BD-D8CC-4903-B447-C13F91C83B4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9" name="Text Box 15">
          <a:extLst>
            <a:ext uri="{FF2B5EF4-FFF2-40B4-BE49-F238E27FC236}">
              <a16:creationId xmlns:a16="http://schemas.microsoft.com/office/drawing/2014/main" id="{974485DD-B951-4D91-8725-E6811B0832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0" name="Text Box 15">
          <a:extLst>
            <a:ext uri="{FF2B5EF4-FFF2-40B4-BE49-F238E27FC236}">
              <a16:creationId xmlns:a16="http://schemas.microsoft.com/office/drawing/2014/main" id="{B651E64E-74E7-427F-A9AF-1AFD176B5F4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1" name="Text Box 15">
          <a:extLst>
            <a:ext uri="{FF2B5EF4-FFF2-40B4-BE49-F238E27FC236}">
              <a16:creationId xmlns:a16="http://schemas.microsoft.com/office/drawing/2014/main" id="{C5E336D0-946A-4F0D-8C52-7DCB64F57D4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2" name="Text Box 15">
          <a:extLst>
            <a:ext uri="{FF2B5EF4-FFF2-40B4-BE49-F238E27FC236}">
              <a16:creationId xmlns:a16="http://schemas.microsoft.com/office/drawing/2014/main" id="{4143BA76-C8EF-4F83-BD54-EF7640DBEB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3" name="Text Box 15">
          <a:extLst>
            <a:ext uri="{FF2B5EF4-FFF2-40B4-BE49-F238E27FC236}">
              <a16:creationId xmlns:a16="http://schemas.microsoft.com/office/drawing/2014/main" id="{B34D7D20-464F-4857-91C1-F9DF68E7C44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4" name="Text Box 15">
          <a:extLst>
            <a:ext uri="{FF2B5EF4-FFF2-40B4-BE49-F238E27FC236}">
              <a16:creationId xmlns:a16="http://schemas.microsoft.com/office/drawing/2014/main" id="{91F2EDEC-58E6-402F-A355-B915E05FBE0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5" name="Text Box 15">
          <a:extLst>
            <a:ext uri="{FF2B5EF4-FFF2-40B4-BE49-F238E27FC236}">
              <a16:creationId xmlns:a16="http://schemas.microsoft.com/office/drawing/2014/main" id="{2DAF6119-1F78-414C-8947-38FC92C031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6" name="Text Box 15">
          <a:extLst>
            <a:ext uri="{FF2B5EF4-FFF2-40B4-BE49-F238E27FC236}">
              <a16:creationId xmlns:a16="http://schemas.microsoft.com/office/drawing/2014/main" id="{3C854803-CCEA-4CA9-971F-56749E7470E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7" name="Text Box 15">
          <a:extLst>
            <a:ext uri="{FF2B5EF4-FFF2-40B4-BE49-F238E27FC236}">
              <a16:creationId xmlns:a16="http://schemas.microsoft.com/office/drawing/2014/main" id="{0162B5A7-E11D-4C12-A501-95558214F27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8" name="Text Box 15">
          <a:extLst>
            <a:ext uri="{FF2B5EF4-FFF2-40B4-BE49-F238E27FC236}">
              <a16:creationId xmlns:a16="http://schemas.microsoft.com/office/drawing/2014/main" id="{A998CB47-7715-4C2F-9772-8FAE362504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9" name="Text Box 15">
          <a:extLst>
            <a:ext uri="{FF2B5EF4-FFF2-40B4-BE49-F238E27FC236}">
              <a16:creationId xmlns:a16="http://schemas.microsoft.com/office/drawing/2014/main" id="{F1FD1EBA-2A27-4160-A026-7F4356D65F2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0" name="Text Box 15">
          <a:extLst>
            <a:ext uri="{FF2B5EF4-FFF2-40B4-BE49-F238E27FC236}">
              <a16:creationId xmlns:a16="http://schemas.microsoft.com/office/drawing/2014/main" id="{64B11CDD-8AA6-43BA-B8D1-014FB05179D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1" name="Text Box 15">
          <a:extLst>
            <a:ext uri="{FF2B5EF4-FFF2-40B4-BE49-F238E27FC236}">
              <a16:creationId xmlns:a16="http://schemas.microsoft.com/office/drawing/2014/main" id="{BC205AA8-F372-4C7D-8492-D8F779E148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2" name="Text Box 15">
          <a:extLst>
            <a:ext uri="{FF2B5EF4-FFF2-40B4-BE49-F238E27FC236}">
              <a16:creationId xmlns:a16="http://schemas.microsoft.com/office/drawing/2014/main" id="{878DE710-3E36-431E-8915-A83B520810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3" name="Text Box 15">
          <a:extLst>
            <a:ext uri="{FF2B5EF4-FFF2-40B4-BE49-F238E27FC236}">
              <a16:creationId xmlns:a16="http://schemas.microsoft.com/office/drawing/2014/main" id="{FFFEF950-3BDC-4942-8D0D-D4C21D487F8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4" name="Text Box 15">
          <a:extLst>
            <a:ext uri="{FF2B5EF4-FFF2-40B4-BE49-F238E27FC236}">
              <a16:creationId xmlns:a16="http://schemas.microsoft.com/office/drawing/2014/main" id="{6D9C077F-096A-4179-8B81-F129F62B2B2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5" name="Text Box 15">
          <a:extLst>
            <a:ext uri="{FF2B5EF4-FFF2-40B4-BE49-F238E27FC236}">
              <a16:creationId xmlns:a16="http://schemas.microsoft.com/office/drawing/2014/main" id="{0F7A19BF-FF07-4759-AD49-4DED30630C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6" name="Text Box 15">
          <a:extLst>
            <a:ext uri="{FF2B5EF4-FFF2-40B4-BE49-F238E27FC236}">
              <a16:creationId xmlns:a16="http://schemas.microsoft.com/office/drawing/2014/main" id="{E444DB3B-11AB-4CD5-AF49-38800DFBF70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7" name="Text Box 15">
          <a:extLst>
            <a:ext uri="{FF2B5EF4-FFF2-40B4-BE49-F238E27FC236}">
              <a16:creationId xmlns:a16="http://schemas.microsoft.com/office/drawing/2014/main" id="{0F4CD493-AF6B-4808-95FA-54CE9503E92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8" name="Text Box 15">
          <a:extLst>
            <a:ext uri="{FF2B5EF4-FFF2-40B4-BE49-F238E27FC236}">
              <a16:creationId xmlns:a16="http://schemas.microsoft.com/office/drawing/2014/main" id="{0D750E34-F9B4-419F-B338-10CE2B0809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9" name="Text Box 15">
          <a:extLst>
            <a:ext uri="{FF2B5EF4-FFF2-40B4-BE49-F238E27FC236}">
              <a16:creationId xmlns:a16="http://schemas.microsoft.com/office/drawing/2014/main" id="{64BBCFBF-4260-49C8-9146-C1CA48FDC06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0" name="Text Box 15">
          <a:extLst>
            <a:ext uri="{FF2B5EF4-FFF2-40B4-BE49-F238E27FC236}">
              <a16:creationId xmlns:a16="http://schemas.microsoft.com/office/drawing/2014/main" id="{30D1FCEB-2C57-47A1-A9D9-7F97E9260C8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1" name="Text Box 15">
          <a:extLst>
            <a:ext uri="{FF2B5EF4-FFF2-40B4-BE49-F238E27FC236}">
              <a16:creationId xmlns:a16="http://schemas.microsoft.com/office/drawing/2014/main" id="{C2733BC3-4120-4936-95B3-9F7C4F451B4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2" name="Text Box 15">
          <a:extLst>
            <a:ext uri="{FF2B5EF4-FFF2-40B4-BE49-F238E27FC236}">
              <a16:creationId xmlns:a16="http://schemas.microsoft.com/office/drawing/2014/main" id="{7700A47A-FCD5-4346-80E2-807E79FBE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3" name="Text Box 15">
          <a:extLst>
            <a:ext uri="{FF2B5EF4-FFF2-40B4-BE49-F238E27FC236}">
              <a16:creationId xmlns:a16="http://schemas.microsoft.com/office/drawing/2014/main" id="{11769697-5EF6-470B-84C2-CAE8D9758C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4" name="Text Box 15">
          <a:extLst>
            <a:ext uri="{FF2B5EF4-FFF2-40B4-BE49-F238E27FC236}">
              <a16:creationId xmlns:a16="http://schemas.microsoft.com/office/drawing/2014/main" id="{E9BD8169-3604-440F-AA2A-5257E57457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5" name="Text Box 15">
          <a:extLst>
            <a:ext uri="{FF2B5EF4-FFF2-40B4-BE49-F238E27FC236}">
              <a16:creationId xmlns:a16="http://schemas.microsoft.com/office/drawing/2014/main" id="{68F16086-D96A-476A-AED0-B57A3E052A6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6" name="Text Box 15">
          <a:extLst>
            <a:ext uri="{FF2B5EF4-FFF2-40B4-BE49-F238E27FC236}">
              <a16:creationId xmlns:a16="http://schemas.microsoft.com/office/drawing/2014/main" id="{2D8A5B77-5A7E-4436-B160-B6509C84CE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7" name="Text Box 15">
          <a:extLst>
            <a:ext uri="{FF2B5EF4-FFF2-40B4-BE49-F238E27FC236}">
              <a16:creationId xmlns:a16="http://schemas.microsoft.com/office/drawing/2014/main" id="{2403E6A3-13FF-4980-818B-03850F4A7B3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8" name="Text Box 15">
          <a:extLst>
            <a:ext uri="{FF2B5EF4-FFF2-40B4-BE49-F238E27FC236}">
              <a16:creationId xmlns:a16="http://schemas.microsoft.com/office/drawing/2014/main" id="{A7A44986-A395-41DA-9848-771AB73966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9" name="Text Box 15">
          <a:extLst>
            <a:ext uri="{FF2B5EF4-FFF2-40B4-BE49-F238E27FC236}">
              <a16:creationId xmlns:a16="http://schemas.microsoft.com/office/drawing/2014/main" id="{7E1CF659-FCCE-4FAA-BBEC-5D1AF5F900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0" name="Text Box 15">
          <a:extLst>
            <a:ext uri="{FF2B5EF4-FFF2-40B4-BE49-F238E27FC236}">
              <a16:creationId xmlns:a16="http://schemas.microsoft.com/office/drawing/2014/main" id="{2EFB50EC-C252-415A-9A2C-291E11A8D8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1" name="Text Box 15">
          <a:extLst>
            <a:ext uri="{FF2B5EF4-FFF2-40B4-BE49-F238E27FC236}">
              <a16:creationId xmlns:a16="http://schemas.microsoft.com/office/drawing/2014/main" id="{1F897697-3331-4F74-B1FD-B8E3A11B92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2" name="Text Box 15">
          <a:extLst>
            <a:ext uri="{FF2B5EF4-FFF2-40B4-BE49-F238E27FC236}">
              <a16:creationId xmlns:a16="http://schemas.microsoft.com/office/drawing/2014/main" id="{6D3CA386-F9D3-44DC-9AD7-18C4E88194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3" name="Text Box 15">
          <a:extLst>
            <a:ext uri="{FF2B5EF4-FFF2-40B4-BE49-F238E27FC236}">
              <a16:creationId xmlns:a16="http://schemas.microsoft.com/office/drawing/2014/main" id="{68470E01-916D-4874-BB82-9E9CFD7E1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4" name="Text Box 15">
          <a:extLst>
            <a:ext uri="{FF2B5EF4-FFF2-40B4-BE49-F238E27FC236}">
              <a16:creationId xmlns:a16="http://schemas.microsoft.com/office/drawing/2014/main" id="{91E9D2A6-191F-4ACE-8CEC-F20F4839896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5" name="Text Box 15">
          <a:extLst>
            <a:ext uri="{FF2B5EF4-FFF2-40B4-BE49-F238E27FC236}">
              <a16:creationId xmlns:a16="http://schemas.microsoft.com/office/drawing/2014/main" id="{1475C8A0-3B9F-4D40-8B3B-9AF4BC370AD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6" name="Text Box 15">
          <a:extLst>
            <a:ext uri="{FF2B5EF4-FFF2-40B4-BE49-F238E27FC236}">
              <a16:creationId xmlns:a16="http://schemas.microsoft.com/office/drawing/2014/main" id="{CBA91804-4968-4982-8726-AF8411655CF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7" name="Text Box 15">
          <a:extLst>
            <a:ext uri="{FF2B5EF4-FFF2-40B4-BE49-F238E27FC236}">
              <a16:creationId xmlns:a16="http://schemas.microsoft.com/office/drawing/2014/main" id="{0E33DE09-87D3-4815-AFF5-A995168AD66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8" name="Text Box 15">
          <a:extLst>
            <a:ext uri="{FF2B5EF4-FFF2-40B4-BE49-F238E27FC236}">
              <a16:creationId xmlns:a16="http://schemas.microsoft.com/office/drawing/2014/main" id="{9E08C3DF-7294-4C9A-AC28-933C7323EC0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9" name="Text Box 15">
          <a:extLst>
            <a:ext uri="{FF2B5EF4-FFF2-40B4-BE49-F238E27FC236}">
              <a16:creationId xmlns:a16="http://schemas.microsoft.com/office/drawing/2014/main" id="{F1F2AB81-421C-4998-960D-85A2883CF32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0" name="Text Box 15">
          <a:extLst>
            <a:ext uri="{FF2B5EF4-FFF2-40B4-BE49-F238E27FC236}">
              <a16:creationId xmlns:a16="http://schemas.microsoft.com/office/drawing/2014/main" id="{1EEB5BC0-EC24-4F64-9067-1014B26D5B3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1" name="Text Box 15">
          <a:extLst>
            <a:ext uri="{FF2B5EF4-FFF2-40B4-BE49-F238E27FC236}">
              <a16:creationId xmlns:a16="http://schemas.microsoft.com/office/drawing/2014/main" id="{BF8142D8-CF69-4029-B3AE-CACD4C7D3C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2" name="Text Box 15">
          <a:extLst>
            <a:ext uri="{FF2B5EF4-FFF2-40B4-BE49-F238E27FC236}">
              <a16:creationId xmlns:a16="http://schemas.microsoft.com/office/drawing/2014/main" id="{CC347AD3-359F-40D2-B847-E9DBB7E0BB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3" name="Text Box 15">
          <a:extLst>
            <a:ext uri="{FF2B5EF4-FFF2-40B4-BE49-F238E27FC236}">
              <a16:creationId xmlns:a16="http://schemas.microsoft.com/office/drawing/2014/main" id="{F0A31125-A520-4829-A82F-23BAE3EA2C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4" name="Text Box 15">
          <a:extLst>
            <a:ext uri="{FF2B5EF4-FFF2-40B4-BE49-F238E27FC236}">
              <a16:creationId xmlns:a16="http://schemas.microsoft.com/office/drawing/2014/main" id="{B048F785-94BB-49C0-9495-B14EEB57F6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5" name="Text Box 15">
          <a:extLst>
            <a:ext uri="{FF2B5EF4-FFF2-40B4-BE49-F238E27FC236}">
              <a16:creationId xmlns:a16="http://schemas.microsoft.com/office/drawing/2014/main" id="{8DF9FEBE-0792-4078-B3F5-DF0010A46EE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6" name="Text Box 15">
          <a:extLst>
            <a:ext uri="{FF2B5EF4-FFF2-40B4-BE49-F238E27FC236}">
              <a16:creationId xmlns:a16="http://schemas.microsoft.com/office/drawing/2014/main" id="{6F46A3DC-A5F4-45CF-8BEB-518D545113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7" name="Text Box 15">
          <a:extLst>
            <a:ext uri="{FF2B5EF4-FFF2-40B4-BE49-F238E27FC236}">
              <a16:creationId xmlns:a16="http://schemas.microsoft.com/office/drawing/2014/main" id="{ACC001EA-664A-4D9F-8924-DF227966744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8" name="Text Box 15">
          <a:extLst>
            <a:ext uri="{FF2B5EF4-FFF2-40B4-BE49-F238E27FC236}">
              <a16:creationId xmlns:a16="http://schemas.microsoft.com/office/drawing/2014/main" id="{CDF37E6D-3A88-4CCF-AB9B-9E5FF8B6FE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9" name="Text Box 15">
          <a:extLst>
            <a:ext uri="{FF2B5EF4-FFF2-40B4-BE49-F238E27FC236}">
              <a16:creationId xmlns:a16="http://schemas.microsoft.com/office/drawing/2014/main" id="{EBDF6B3A-E4DA-486C-B52E-5E5164B6FBC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0" name="Text Box 15">
          <a:extLst>
            <a:ext uri="{FF2B5EF4-FFF2-40B4-BE49-F238E27FC236}">
              <a16:creationId xmlns:a16="http://schemas.microsoft.com/office/drawing/2014/main" id="{54921AFD-6E64-4974-9D91-BF938B8FB09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1" name="Text Box 15">
          <a:extLst>
            <a:ext uri="{FF2B5EF4-FFF2-40B4-BE49-F238E27FC236}">
              <a16:creationId xmlns:a16="http://schemas.microsoft.com/office/drawing/2014/main" id="{DE9A8FBE-B884-42AE-9B64-A4DCC55498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2" name="Text Box 15">
          <a:extLst>
            <a:ext uri="{FF2B5EF4-FFF2-40B4-BE49-F238E27FC236}">
              <a16:creationId xmlns:a16="http://schemas.microsoft.com/office/drawing/2014/main" id="{2214BD36-5170-40C1-BF87-1782E98939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3" name="Text Box 15">
          <a:extLst>
            <a:ext uri="{FF2B5EF4-FFF2-40B4-BE49-F238E27FC236}">
              <a16:creationId xmlns:a16="http://schemas.microsoft.com/office/drawing/2014/main" id="{A2A3AD60-1D81-412E-8B08-F9B313493E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4" name="Text Box 15">
          <a:extLst>
            <a:ext uri="{FF2B5EF4-FFF2-40B4-BE49-F238E27FC236}">
              <a16:creationId xmlns:a16="http://schemas.microsoft.com/office/drawing/2014/main" id="{7178BD56-9A8F-4655-83E1-638C7A071CB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5" name="Text Box 15">
          <a:extLst>
            <a:ext uri="{FF2B5EF4-FFF2-40B4-BE49-F238E27FC236}">
              <a16:creationId xmlns:a16="http://schemas.microsoft.com/office/drawing/2014/main" id="{D2B92741-C8A8-448F-BF66-AF3992FEDD2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6" name="Text Box 15">
          <a:extLst>
            <a:ext uri="{FF2B5EF4-FFF2-40B4-BE49-F238E27FC236}">
              <a16:creationId xmlns:a16="http://schemas.microsoft.com/office/drawing/2014/main" id="{4B46A866-816D-4A59-A471-4D37DC8B3A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7" name="Text Box 15">
          <a:extLst>
            <a:ext uri="{FF2B5EF4-FFF2-40B4-BE49-F238E27FC236}">
              <a16:creationId xmlns:a16="http://schemas.microsoft.com/office/drawing/2014/main" id="{16EFC90B-58B2-4D79-B0AB-A6F70C82E34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8" name="Text Box 15">
          <a:extLst>
            <a:ext uri="{FF2B5EF4-FFF2-40B4-BE49-F238E27FC236}">
              <a16:creationId xmlns:a16="http://schemas.microsoft.com/office/drawing/2014/main" id="{B23EA147-E7FD-48B5-8B57-F8AB5E1B17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9" name="Text Box 15">
          <a:extLst>
            <a:ext uri="{FF2B5EF4-FFF2-40B4-BE49-F238E27FC236}">
              <a16:creationId xmlns:a16="http://schemas.microsoft.com/office/drawing/2014/main" id="{645C6D99-E1F5-4BEE-A3A6-AF745E8019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0" name="Text Box 15">
          <a:extLst>
            <a:ext uri="{FF2B5EF4-FFF2-40B4-BE49-F238E27FC236}">
              <a16:creationId xmlns:a16="http://schemas.microsoft.com/office/drawing/2014/main" id="{0799DFE0-76DB-4F65-AAC4-15E01E17A60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1" name="Text Box 15">
          <a:extLst>
            <a:ext uri="{FF2B5EF4-FFF2-40B4-BE49-F238E27FC236}">
              <a16:creationId xmlns:a16="http://schemas.microsoft.com/office/drawing/2014/main" id="{58F1E652-7297-403E-BEB0-E35874EA4FA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2" name="Text Box 15">
          <a:extLst>
            <a:ext uri="{FF2B5EF4-FFF2-40B4-BE49-F238E27FC236}">
              <a16:creationId xmlns:a16="http://schemas.microsoft.com/office/drawing/2014/main" id="{FD032BF4-0444-43C9-992C-928EDBE4A8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3" name="Text Box 15">
          <a:extLst>
            <a:ext uri="{FF2B5EF4-FFF2-40B4-BE49-F238E27FC236}">
              <a16:creationId xmlns:a16="http://schemas.microsoft.com/office/drawing/2014/main" id="{BF8FF216-8AA3-4DA5-8120-904058FF7B2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4" name="Text Box 15">
          <a:extLst>
            <a:ext uri="{FF2B5EF4-FFF2-40B4-BE49-F238E27FC236}">
              <a16:creationId xmlns:a16="http://schemas.microsoft.com/office/drawing/2014/main" id="{ECCA2BB7-70AF-4CF4-9276-D0531E6685C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5" name="Text Box 15">
          <a:extLst>
            <a:ext uri="{FF2B5EF4-FFF2-40B4-BE49-F238E27FC236}">
              <a16:creationId xmlns:a16="http://schemas.microsoft.com/office/drawing/2014/main" id="{5585B11B-E37C-44FB-92ED-E8DFF83D48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6" name="Text Box 15">
          <a:extLst>
            <a:ext uri="{FF2B5EF4-FFF2-40B4-BE49-F238E27FC236}">
              <a16:creationId xmlns:a16="http://schemas.microsoft.com/office/drawing/2014/main" id="{B9FF6B86-79AF-47ED-BF6A-54C5DC17E7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7" name="Text Box 15">
          <a:extLst>
            <a:ext uri="{FF2B5EF4-FFF2-40B4-BE49-F238E27FC236}">
              <a16:creationId xmlns:a16="http://schemas.microsoft.com/office/drawing/2014/main" id="{D9177D5C-9359-4C86-BB71-4BA628BC63D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8" name="Text Box 15">
          <a:extLst>
            <a:ext uri="{FF2B5EF4-FFF2-40B4-BE49-F238E27FC236}">
              <a16:creationId xmlns:a16="http://schemas.microsoft.com/office/drawing/2014/main" id="{E12306E7-3B00-44EF-90E2-80A9913F72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9" name="Text Box 15">
          <a:extLst>
            <a:ext uri="{FF2B5EF4-FFF2-40B4-BE49-F238E27FC236}">
              <a16:creationId xmlns:a16="http://schemas.microsoft.com/office/drawing/2014/main" id="{5822CBA8-FB3C-469D-9FF5-A4D2D717426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0" name="Text Box 15">
          <a:extLst>
            <a:ext uri="{FF2B5EF4-FFF2-40B4-BE49-F238E27FC236}">
              <a16:creationId xmlns:a16="http://schemas.microsoft.com/office/drawing/2014/main" id="{2E5BACEF-49A2-4921-9DAC-EEAD3BCF35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1" name="Text Box 15">
          <a:extLst>
            <a:ext uri="{FF2B5EF4-FFF2-40B4-BE49-F238E27FC236}">
              <a16:creationId xmlns:a16="http://schemas.microsoft.com/office/drawing/2014/main" id="{14E60BB1-7CD8-4BFA-A963-33B57258227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2" name="Text Box 15">
          <a:extLst>
            <a:ext uri="{FF2B5EF4-FFF2-40B4-BE49-F238E27FC236}">
              <a16:creationId xmlns:a16="http://schemas.microsoft.com/office/drawing/2014/main" id="{19E34E6C-96EF-43D8-958F-BDCC4F8CFF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3" name="Text Box 15">
          <a:extLst>
            <a:ext uri="{FF2B5EF4-FFF2-40B4-BE49-F238E27FC236}">
              <a16:creationId xmlns:a16="http://schemas.microsoft.com/office/drawing/2014/main" id="{D5CF68C7-82DF-4502-82D3-3F06BA2066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4" name="Text Box 15">
          <a:extLst>
            <a:ext uri="{FF2B5EF4-FFF2-40B4-BE49-F238E27FC236}">
              <a16:creationId xmlns:a16="http://schemas.microsoft.com/office/drawing/2014/main" id="{15539B4D-0CC4-4681-97B7-BA8A3A0370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5" name="Text Box 15">
          <a:extLst>
            <a:ext uri="{FF2B5EF4-FFF2-40B4-BE49-F238E27FC236}">
              <a16:creationId xmlns:a16="http://schemas.microsoft.com/office/drawing/2014/main" id="{978595C7-26C4-4B99-9D23-F07138556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6" name="Text Box 15">
          <a:extLst>
            <a:ext uri="{FF2B5EF4-FFF2-40B4-BE49-F238E27FC236}">
              <a16:creationId xmlns:a16="http://schemas.microsoft.com/office/drawing/2014/main" id="{1CC5EBA5-E798-4321-9AC8-7FBEBD88AF4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7" name="Text Box 15">
          <a:extLst>
            <a:ext uri="{FF2B5EF4-FFF2-40B4-BE49-F238E27FC236}">
              <a16:creationId xmlns:a16="http://schemas.microsoft.com/office/drawing/2014/main" id="{62269880-C75C-4E05-8C43-427BD7E35D7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8" name="Text Box 15">
          <a:extLst>
            <a:ext uri="{FF2B5EF4-FFF2-40B4-BE49-F238E27FC236}">
              <a16:creationId xmlns:a16="http://schemas.microsoft.com/office/drawing/2014/main" id="{BF04E7E8-3201-4C0B-A192-358F45FA01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9" name="Text Box 15">
          <a:extLst>
            <a:ext uri="{FF2B5EF4-FFF2-40B4-BE49-F238E27FC236}">
              <a16:creationId xmlns:a16="http://schemas.microsoft.com/office/drawing/2014/main" id="{7131E7F9-FE33-4069-A934-C661582ECD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0" name="Text Box 15">
          <a:extLst>
            <a:ext uri="{FF2B5EF4-FFF2-40B4-BE49-F238E27FC236}">
              <a16:creationId xmlns:a16="http://schemas.microsoft.com/office/drawing/2014/main" id="{D150579F-F400-460D-ACD8-B0C602024C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1" name="Text Box 15">
          <a:extLst>
            <a:ext uri="{FF2B5EF4-FFF2-40B4-BE49-F238E27FC236}">
              <a16:creationId xmlns:a16="http://schemas.microsoft.com/office/drawing/2014/main" id="{A9ADEF7B-2E47-4BCF-8B4C-D638FA15C23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2" name="Text Box 15">
          <a:extLst>
            <a:ext uri="{FF2B5EF4-FFF2-40B4-BE49-F238E27FC236}">
              <a16:creationId xmlns:a16="http://schemas.microsoft.com/office/drawing/2014/main" id="{A5FD03B3-EBFA-412E-A2E9-D353449332C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3" name="Text Box 15">
          <a:extLst>
            <a:ext uri="{FF2B5EF4-FFF2-40B4-BE49-F238E27FC236}">
              <a16:creationId xmlns:a16="http://schemas.microsoft.com/office/drawing/2014/main" id="{17C7A022-25EC-47F2-AA70-957710E232E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5" name="Text Box 15">
          <a:extLst>
            <a:ext uri="{FF2B5EF4-FFF2-40B4-BE49-F238E27FC236}">
              <a16:creationId xmlns:a16="http://schemas.microsoft.com/office/drawing/2014/main" id="{C4ECBE14-3252-4FE0-91AD-DC7D36852229}"/>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6" name="Text Box 15">
          <a:extLst>
            <a:ext uri="{FF2B5EF4-FFF2-40B4-BE49-F238E27FC236}">
              <a16:creationId xmlns:a16="http://schemas.microsoft.com/office/drawing/2014/main" id="{30FAA4B3-B0BB-41A0-9971-4D91EDA44B3E}"/>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7" name="Text Box 15">
          <a:extLst>
            <a:ext uri="{FF2B5EF4-FFF2-40B4-BE49-F238E27FC236}">
              <a16:creationId xmlns:a16="http://schemas.microsoft.com/office/drawing/2014/main" id="{DD9EDE6F-25CC-40CC-9849-1816B37A3F6D}"/>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8" name="Text Box 15">
          <a:extLst>
            <a:ext uri="{FF2B5EF4-FFF2-40B4-BE49-F238E27FC236}">
              <a16:creationId xmlns:a16="http://schemas.microsoft.com/office/drawing/2014/main" id="{4A86288D-7745-45D1-99B0-B347994F82CB}"/>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9" name="Text Box 15">
          <a:extLst>
            <a:ext uri="{FF2B5EF4-FFF2-40B4-BE49-F238E27FC236}">
              <a16:creationId xmlns:a16="http://schemas.microsoft.com/office/drawing/2014/main" id="{1D36214F-E25A-4DB0-9B35-7CD4081E5FED}"/>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0" name="Text Box 15">
          <a:extLst>
            <a:ext uri="{FF2B5EF4-FFF2-40B4-BE49-F238E27FC236}">
              <a16:creationId xmlns:a16="http://schemas.microsoft.com/office/drawing/2014/main" id="{8BA7B960-170D-4799-8F8B-AA5CF3831028}"/>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1" name="Text Box 15">
          <a:extLst>
            <a:ext uri="{FF2B5EF4-FFF2-40B4-BE49-F238E27FC236}">
              <a16:creationId xmlns:a16="http://schemas.microsoft.com/office/drawing/2014/main" id="{D2473497-3D6E-462D-9FF8-7045A9C24690}"/>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2" name="Text Box 15">
          <a:extLst>
            <a:ext uri="{FF2B5EF4-FFF2-40B4-BE49-F238E27FC236}">
              <a16:creationId xmlns:a16="http://schemas.microsoft.com/office/drawing/2014/main" id="{EF40D65A-B4E6-4C75-A5B1-B477DD55C1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3" name="Text Box 15">
          <a:extLst>
            <a:ext uri="{FF2B5EF4-FFF2-40B4-BE49-F238E27FC236}">
              <a16:creationId xmlns:a16="http://schemas.microsoft.com/office/drawing/2014/main" id="{32CC90D1-1C06-4063-AFC1-34734D88507F}"/>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4" name="Text Box 15">
          <a:extLst>
            <a:ext uri="{FF2B5EF4-FFF2-40B4-BE49-F238E27FC236}">
              <a16:creationId xmlns:a16="http://schemas.microsoft.com/office/drawing/2014/main" id="{95FC5DD0-5B92-40CC-93C9-2CD1B599EE87}"/>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5" name="Text Box 15">
          <a:extLst>
            <a:ext uri="{FF2B5EF4-FFF2-40B4-BE49-F238E27FC236}">
              <a16:creationId xmlns:a16="http://schemas.microsoft.com/office/drawing/2014/main" id="{E9EAB800-9248-4783-989F-6B9F4B6FF7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6" name="Text Box 15">
          <a:extLst>
            <a:ext uri="{FF2B5EF4-FFF2-40B4-BE49-F238E27FC236}">
              <a16:creationId xmlns:a16="http://schemas.microsoft.com/office/drawing/2014/main" id="{D4238DE7-35E5-4807-97C5-13995576DC9E}"/>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7" name="Text Box 15">
          <a:extLst>
            <a:ext uri="{FF2B5EF4-FFF2-40B4-BE49-F238E27FC236}">
              <a16:creationId xmlns:a16="http://schemas.microsoft.com/office/drawing/2014/main" id="{31785EB6-E867-438B-9ED9-72A41022ECC5}"/>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8" name="Text Box 15">
          <a:extLst>
            <a:ext uri="{FF2B5EF4-FFF2-40B4-BE49-F238E27FC236}">
              <a16:creationId xmlns:a16="http://schemas.microsoft.com/office/drawing/2014/main" id="{F520EFF3-6732-4F06-B383-2387CF49235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1179" name="Text Box 16">
          <a:extLst>
            <a:ext uri="{FF2B5EF4-FFF2-40B4-BE49-F238E27FC236}">
              <a16:creationId xmlns:a16="http://schemas.microsoft.com/office/drawing/2014/main" id="{EF0DFD27-4584-4B48-ABB5-34E5BD5CF377}"/>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184" name="Text Box 16">
          <a:extLst>
            <a:ext uri="{FF2B5EF4-FFF2-40B4-BE49-F238E27FC236}">
              <a16:creationId xmlns:a16="http://schemas.microsoft.com/office/drawing/2014/main" id="{9FA899A6-F63B-41AE-9416-7C6E4AFAC352}"/>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185" name="Text Box 17">
          <a:extLst>
            <a:ext uri="{FF2B5EF4-FFF2-40B4-BE49-F238E27FC236}">
              <a16:creationId xmlns:a16="http://schemas.microsoft.com/office/drawing/2014/main" id="{8CC6A846-1350-4112-A777-0F72321BF29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186" name="Text Box 18">
          <a:extLst>
            <a:ext uri="{FF2B5EF4-FFF2-40B4-BE49-F238E27FC236}">
              <a16:creationId xmlns:a16="http://schemas.microsoft.com/office/drawing/2014/main" id="{3EB8EFF2-39AF-40F9-BB94-8152C605CC4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187" name="Text Box 19">
          <a:extLst>
            <a:ext uri="{FF2B5EF4-FFF2-40B4-BE49-F238E27FC236}">
              <a16:creationId xmlns:a16="http://schemas.microsoft.com/office/drawing/2014/main" id="{8958E14D-51EA-4C0E-BA9E-84B47A54156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88" name="Text Box 15">
          <a:extLst>
            <a:ext uri="{FF2B5EF4-FFF2-40B4-BE49-F238E27FC236}">
              <a16:creationId xmlns:a16="http://schemas.microsoft.com/office/drawing/2014/main" id="{B5097039-8BBF-4775-B84B-3B006A72461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89" name="Text Box 15">
          <a:extLst>
            <a:ext uri="{FF2B5EF4-FFF2-40B4-BE49-F238E27FC236}">
              <a16:creationId xmlns:a16="http://schemas.microsoft.com/office/drawing/2014/main" id="{7D2D6551-8F95-43A4-998B-760264B83A46}"/>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1" name="Text Box 16">
          <a:extLst>
            <a:ext uri="{FF2B5EF4-FFF2-40B4-BE49-F238E27FC236}">
              <a16:creationId xmlns:a16="http://schemas.microsoft.com/office/drawing/2014/main" id="{F5E015B6-2685-4659-BBC7-CD11DADD7CB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2" name="Text Box 17">
          <a:extLst>
            <a:ext uri="{FF2B5EF4-FFF2-40B4-BE49-F238E27FC236}">
              <a16:creationId xmlns:a16="http://schemas.microsoft.com/office/drawing/2014/main" id="{BA07460D-6677-4500-81AE-49833B66D96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3" name="Text Box 18">
          <a:extLst>
            <a:ext uri="{FF2B5EF4-FFF2-40B4-BE49-F238E27FC236}">
              <a16:creationId xmlns:a16="http://schemas.microsoft.com/office/drawing/2014/main" id="{8701CAA4-9777-459F-A885-808F70E83C2D}"/>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4" name="Text Box 19">
          <a:extLst>
            <a:ext uri="{FF2B5EF4-FFF2-40B4-BE49-F238E27FC236}">
              <a16:creationId xmlns:a16="http://schemas.microsoft.com/office/drawing/2014/main" id="{B5F8E599-4DD0-447C-888F-29E8A2A813C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35713"/>
    <xdr:sp macro="" textlink="">
      <xdr:nvSpPr>
        <xdr:cNvPr id="1195" name="Text Box 15">
          <a:extLst>
            <a:ext uri="{FF2B5EF4-FFF2-40B4-BE49-F238E27FC236}">
              <a16:creationId xmlns:a16="http://schemas.microsoft.com/office/drawing/2014/main" id="{F210B150-3403-40FD-92D9-0F6559C580E3}"/>
            </a:ext>
          </a:extLst>
        </xdr:cNvPr>
        <xdr:cNvSpPr txBox="1">
          <a:spLocks noChangeArrowheads="1"/>
        </xdr:cNvSpPr>
      </xdr:nvSpPr>
      <xdr:spPr bwMode="auto">
        <a:xfrm>
          <a:off x="3079750" y="4479925"/>
          <a:ext cx="95250" cy="4357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6" name="Text Box 16">
          <a:extLst>
            <a:ext uri="{FF2B5EF4-FFF2-40B4-BE49-F238E27FC236}">
              <a16:creationId xmlns:a16="http://schemas.microsoft.com/office/drawing/2014/main" id="{810632F6-DE25-4FB3-9B92-0B873C71C50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7" name="Text Box 17">
          <a:extLst>
            <a:ext uri="{FF2B5EF4-FFF2-40B4-BE49-F238E27FC236}">
              <a16:creationId xmlns:a16="http://schemas.microsoft.com/office/drawing/2014/main" id="{2B51B03E-5B1C-40CB-BDF9-2B73EB40AA11}"/>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8" name="Text Box 18">
          <a:extLst>
            <a:ext uri="{FF2B5EF4-FFF2-40B4-BE49-F238E27FC236}">
              <a16:creationId xmlns:a16="http://schemas.microsoft.com/office/drawing/2014/main" id="{F51F4477-0644-4457-83BA-8B54F1A06483}"/>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9" name="Text Box 19">
          <a:extLst>
            <a:ext uri="{FF2B5EF4-FFF2-40B4-BE49-F238E27FC236}">
              <a16:creationId xmlns:a16="http://schemas.microsoft.com/office/drawing/2014/main" id="{576CE2D9-A4BB-429F-918D-FA013111D6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86</xdr:row>
      <xdr:rowOff>0</xdr:rowOff>
    </xdr:from>
    <xdr:ext cx="95250" cy="213632"/>
    <xdr:sp macro="" textlink="">
      <xdr:nvSpPr>
        <xdr:cNvPr id="1200" name="Text Box 15">
          <a:extLst>
            <a:ext uri="{FF2B5EF4-FFF2-40B4-BE49-F238E27FC236}">
              <a16:creationId xmlns:a16="http://schemas.microsoft.com/office/drawing/2014/main" id="{DC07CB1F-8C75-4E67-840E-C03B87F635F7}"/>
            </a:ext>
          </a:extLst>
        </xdr:cNvPr>
        <xdr:cNvSpPr txBox="1">
          <a:spLocks noChangeArrowheads="1"/>
        </xdr:cNvSpPr>
      </xdr:nvSpPr>
      <xdr:spPr bwMode="auto">
        <a:xfrm>
          <a:off x="3999593" y="48046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01" name="Text Box 16">
          <a:extLst>
            <a:ext uri="{FF2B5EF4-FFF2-40B4-BE49-F238E27FC236}">
              <a16:creationId xmlns:a16="http://schemas.microsoft.com/office/drawing/2014/main" id="{49AD467E-FFDB-46C6-AAEA-C69629B62624}"/>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02" name="Text Box 17">
          <a:extLst>
            <a:ext uri="{FF2B5EF4-FFF2-40B4-BE49-F238E27FC236}">
              <a16:creationId xmlns:a16="http://schemas.microsoft.com/office/drawing/2014/main" id="{5580BFD5-EF7B-4D57-8C09-E96545D3BB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03" name="Text Box 18">
          <a:extLst>
            <a:ext uri="{FF2B5EF4-FFF2-40B4-BE49-F238E27FC236}">
              <a16:creationId xmlns:a16="http://schemas.microsoft.com/office/drawing/2014/main" id="{FF57D588-3408-441A-939E-CFAD6B57EC4E}"/>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04" name="Text Box 19">
          <a:extLst>
            <a:ext uri="{FF2B5EF4-FFF2-40B4-BE49-F238E27FC236}">
              <a16:creationId xmlns:a16="http://schemas.microsoft.com/office/drawing/2014/main" id="{CDDDD99A-D610-4238-98E0-2481A56859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05" name="Text Box 16">
          <a:extLst>
            <a:ext uri="{FF2B5EF4-FFF2-40B4-BE49-F238E27FC236}">
              <a16:creationId xmlns:a16="http://schemas.microsoft.com/office/drawing/2014/main" id="{DA404171-279E-41AA-8B69-45953FD50D9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06" name="Text Box 17">
          <a:extLst>
            <a:ext uri="{FF2B5EF4-FFF2-40B4-BE49-F238E27FC236}">
              <a16:creationId xmlns:a16="http://schemas.microsoft.com/office/drawing/2014/main" id="{BD8EA4B0-19B9-4067-9769-CA842CAD458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07" name="Text Box 18">
          <a:extLst>
            <a:ext uri="{FF2B5EF4-FFF2-40B4-BE49-F238E27FC236}">
              <a16:creationId xmlns:a16="http://schemas.microsoft.com/office/drawing/2014/main" id="{3880985D-91B4-4869-9BEF-AACF0370E5C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08" name="Text Box 19">
          <a:extLst>
            <a:ext uri="{FF2B5EF4-FFF2-40B4-BE49-F238E27FC236}">
              <a16:creationId xmlns:a16="http://schemas.microsoft.com/office/drawing/2014/main" id="{B8E10A15-9196-43D7-BC4D-94D413D0D32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209" name="Text Box 15">
          <a:extLst>
            <a:ext uri="{FF2B5EF4-FFF2-40B4-BE49-F238E27FC236}">
              <a16:creationId xmlns:a16="http://schemas.microsoft.com/office/drawing/2014/main" id="{126AD24F-DFE8-483E-B704-911259753522}"/>
            </a:ext>
          </a:extLst>
        </xdr:cNvPr>
        <xdr:cNvSpPr txBox="1">
          <a:spLocks noChangeArrowheads="1"/>
        </xdr:cNvSpPr>
      </xdr:nvSpPr>
      <xdr:spPr bwMode="auto">
        <a:xfrm>
          <a:off x="7585075"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0" name="Text Box 16">
          <a:extLst>
            <a:ext uri="{FF2B5EF4-FFF2-40B4-BE49-F238E27FC236}">
              <a16:creationId xmlns:a16="http://schemas.microsoft.com/office/drawing/2014/main" id="{E6B18F7C-932C-42D3-A980-FF323729BAB5}"/>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1" name="Text Box 17">
          <a:extLst>
            <a:ext uri="{FF2B5EF4-FFF2-40B4-BE49-F238E27FC236}">
              <a16:creationId xmlns:a16="http://schemas.microsoft.com/office/drawing/2014/main" id="{E7318D3A-A30F-4C55-861F-265F474DBB8F}"/>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2" name="Text Box 18">
          <a:extLst>
            <a:ext uri="{FF2B5EF4-FFF2-40B4-BE49-F238E27FC236}">
              <a16:creationId xmlns:a16="http://schemas.microsoft.com/office/drawing/2014/main" id="{4B6F9A9E-156D-4410-8AAE-8C36176D98AA}"/>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3" name="Text Box 19">
          <a:extLst>
            <a:ext uri="{FF2B5EF4-FFF2-40B4-BE49-F238E27FC236}">
              <a16:creationId xmlns:a16="http://schemas.microsoft.com/office/drawing/2014/main" id="{FA0C7531-F050-4481-B9E8-3B2F2A38A14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214" name="Text Box 15">
          <a:extLst>
            <a:ext uri="{FF2B5EF4-FFF2-40B4-BE49-F238E27FC236}">
              <a16:creationId xmlns:a16="http://schemas.microsoft.com/office/drawing/2014/main" id="{3A05A8EE-0767-45A6-92AF-B759BC49C254}"/>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5" name="Text Box 16">
          <a:extLst>
            <a:ext uri="{FF2B5EF4-FFF2-40B4-BE49-F238E27FC236}">
              <a16:creationId xmlns:a16="http://schemas.microsoft.com/office/drawing/2014/main" id="{0E7369C3-AC1F-4E7C-BCEF-56C1343F2301}"/>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6" name="Text Box 17">
          <a:extLst>
            <a:ext uri="{FF2B5EF4-FFF2-40B4-BE49-F238E27FC236}">
              <a16:creationId xmlns:a16="http://schemas.microsoft.com/office/drawing/2014/main" id="{2C231655-1730-4C9C-A555-667B4C718DAF}"/>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7" name="Text Box 18">
          <a:extLst>
            <a:ext uri="{FF2B5EF4-FFF2-40B4-BE49-F238E27FC236}">
              <a16:creationId xmlns:a16="http://schemas.microsoft.com/office/drawing/2014/main" id="{70039FA0-365C-4B03-AE1E-AE26222BF016}"/>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8" name="Text Box 19">
          <a:extLst>
            <a:ext uri="{FF2B5EF4-FFF2-40B4-BE49-F238E27FC236}">
              <a16:creationId xmlns:a16="http://schemas.microsoft.com/office/drawing/2014/main" id="{278B0159-6FA7-4A6D-A52E-28B42899FFA5}"/>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19" name="Text Box 16">
          <a:extLst>
            <a:ext uri="{FF2B5EF4-FFF2-40B4-BE49-F238E27FC236}">
              <a16:creationId xmlns:a16="http://schemas.microsoft.com/office/drawing/2014/main" id="{F3082E46-C681-48C8-8FE9-82D599BE1035}"/>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0" name="Text Box 17">
          <a:extLst>
            <a:ext uri="{FF2B5EF4-FFF2-40B4-BE49-F238E27FC236}">
              <a16:creationId xmlns:a16="http://schemas.microsoft.com/office/drawing/2014/main" id="{F317EAF5-EC7B-4FA7-9B9A-F85ABBE8AC08}"/>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1" name="Text Box 18">
          <a:extLst>
            <a:ext uri="{FF2B5EF4-FFF2-40B4-BE49-F238E27FC236}">
              <a16:creationId xmlns:a16="http://schemas.microsoft.com/office/drawing/2014/main" id="{B4C2A483-1CDE-49F1-87A4-9B62BC5EE7FC}"/>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2" name="Text Box 19">
          <a:extLst>
            <a:ext uri="{FF2B5EF4-FFF2-40B4-BE49-F238E27FC236}">
              <a16:creationId xmlns:a16="http://schemas.microsoft.com/office/drawing/2014/main" id="{AA42C23B-5D2A-4EB5-A8ED-BC0FD08BFDFB}"/>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442269"/>
    <xdr:sp macro="" textlink="">
      <xdr:nvSpPr>
        <xdr:cNvPr id="1223" name="Text Box 15">
          <a:extLst>
            <a:ext uri="{FF2B5EF4-FFF2-40B4-BE49-F238E27FC236}">
              <a16:creationId xmlns:a16="http://schemas.microsoft.com/office/drawing/2014/main" id="{EA3325E1-174B-4507-8A4E-3DF09BEF1E3F}"/>
            </a:ext>
          </a:extLst>
        </xdr:cNvPr>
        <xdr:cNvSpPr txBox="1">
          <a:spLocks noChangeArrowheads="1"/>
        </xdr:cNvSpPr>
      </xdr:nvSpPr>
      <xdr:spPr bwMode="auto">
        <a:xfrm>
          <a:off x="4565650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4" name="Text Box 16">
          <a:extLst>
            <a:ext uri="{FF2B5EF4-FFF2-40B4-BE49-F238E27FC236}">
              <a16:creationId xmlns:a16="http://schemas.microsoft.com/office/drawing/2014/main" id="{65023353-0F6B-4625-857D-C07B93242D9F}"/>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5" name="Text Box 17">
          <a:extLst>
            <a:ext uri="{FF2B5EF4-FFF2-40B4-BE49-F238E27FC236}">
              <a16:creationId xmlns:a16="http://schemas.microsoft.com/office/drawing/2014/main" id="{F6CD3BF1-8EA9-4962-AD01-8CD9C6FD136A}"/>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6" name="Text Box 18">
          <a:extLst>
            <a:ext uri="{FF2B5EF4-FFF2-40B4-BE49-F238E27FC236}">
              <a16:creationId xmlns:a16="http://schemas.microsoft.com/office/drawing/2014/main" id="{C539417E-7403-41B9-9DB5-3CD458A74716}"/>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7" name="Text Box 19">
          <a:extLst>
            <a:ext uri="{FF2B5EF4-FFF2-40B4-BE49-F238E27FC236}">
              <a16:creationId xmlns:a16="http://schemas.microsoft.com/office/drawing/2014/main" id="{A2BE5131-E606-41A8-AAE6-C2B4BFA5676B}"/>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1228" name="Text Box 15">
          <a:extLst>
            <a:ext uri="{FF2B5EF4-FFF2-40B4-BE49-F238E27FC236}">
              <a16:creationId xmlns:a16="http://schemas.microsoft.com/office/drawing/2014/main" id="{A9791EE7-D35C-4193-8CE9-73FDD55080A1}"/>
            </a:ext>
          </a:extLst>
        </xdr:cNvPr>
        <xdr:cNvSpPr txBox="1">
          <a:spLocks noChangeArrowheads="1"/>
        </xdr:cNvSpPr>
      </xdr:nvSpPr>
      <xdr:spPr bwMode="auto">
        <a:xfrm>
          <a:off x="4565650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9" name="Text Box 16">
          <a:extLst>
            <a:ext uri="{FF2B5EF4-FFF2-40B4-BE49-F238E27FC236}">
              <a16:creationId xmlns:a16="http://schemas.microsoft.com/office/drawing/2014/main" id="{42A64549-D733-4CF2-953A-574085B2C501}"/>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30" name="Text Box 17">
          <a:extLst>
            <a:ext uri="{FF2B5EF4-FFF2-40B4-BE49-F238E27FC236}">
              <a16:creationId xmlns:a16="http://schemas.microsoft.com/office/drawing/2014/main" id="{6E7586D1-8E3D-40C5-800D-A1B547010B78}"/>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31" name="Text Box 18">
          <a:extLst>
            <a:ext uri="{FF2B5EF4-FFF2-40B4-BE49-F238E27FC236}">
              <a16:creationId xmlns:a16="http://schemas.microsoft.com/office/drawing/2014/main" id="{6FCA5B08-65FC-45C6-9A25-3635C5C81F60}"/>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32" name="Text Box 19">
          <a:extLst>
            <a:ext uri="{FF2B5EF4-FFF2-40B4-BE49-F238E27FC236}">
              <a16:creationId xmlns:a16="http://schemas.microsoft.com/office/drawing/2014/main" id="{B8763420-5963-4F45-8FC3-51EC764A1FC5}"/>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33" name="Text Box 16">
          <a:extLst>
            <a:ext uri="{FF2B5EF4-FFF2-40B4-BE49-F238E27FC236}">
              <a16:creationId xmlns:a16="http://schemas.microsoft.com/office/drawing/2014/main" id="{6FA41DCB-6030-478C-87FC-6EDF562B20FA}"/>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34" name="Text Box 17">
          <a:extLst>
            <a:ext uri="{FF2B5EF4-FFF2-40B4-BE49-F238E27FC236}">
              <a16:creationId xmlns:a16="http://schemas.microsoft.com/office/drawing/2014/main" id="{1172754F-B34C-4D0A-8CDB-0296231C9B42}"/>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35" name="Text Box 18">
          <a:extLst>
            <a:ext uri="{FF2B5EF4-FFF2-40B4-BE49-F238E27FC236}">
              <a16:creationId xmlns:a16="http://schemas.microsoft.com/office/drawing/2014/main" id="{C4DCA4A0-D0A9-4FAC-B49E-494B57C4E6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36" name="Text Box 19">
          <a:extLst>
            <a:ext uri="{FF2B5EF4-FFF2-40B4-BE49-F238E27FC236}">
              <a16:creationId xmlns:a16="http://schemas.microsoft.com/office/drawing/2014/main" id="{56FE16EF-C137-4677-838A-42723799D2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014"/>
    <xdr:sp macro="" textlink="">
      <xdr:nvSpPr>
        <xdr:cNvPr id="1237" name="Text Box 15">
          <a:extLst>
            <a:ext uri="{FF2B5EF4-FFF2-40B4-BE49-F238E27FC236}">
              <a16:creationId xmlns:a16="http://schemas.microsoft.com/office/drawing/2014/main" id="{734BFBC8-F5FD-4767-9D38-930E00685F0B}"/>
            </a:ext>
          </a:extLst>
        </xdr:cNvPr>
        <xdr:cNvSpPr txBox="1">
          <a:spLocks noChangeArrowheads="1"/>
        </xdr:cNvSpPr>
      </xdr:nvSpPr>
      <xdr:spPr bwMode="auto">
        <a:xfrm>
          <a:off x="3079750" y="4092575"/>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38" name="Text Box 15">
          <a:extLst>
            <a:ext uri="{FF2B5EF4-FFF2-40B4-BE49-F238E27FC236}">
              <a16:creationId xmlns:a16="http://schemas.microsoft.com/office/drawing/2014/main" id="{BFB75829-F1D2-4D2A-BD4A-16DD224B5F8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39" name="Text Box 16">
          <a:extLst>
            <a:ext uri="{FF2B5EF4-FFF2-40B4-BE49-F238E27FC236}">
              <a16:creationId xmlns:a16="http://schemas.microsoft.com/office/drawing/2014/main" id="{5AD8D121-4FE8-42DE-A5A0-485B124C0BCF}"/>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0" name="Text Box 17">
          <a:extLst>
            <a:ext uri="{FF2B5EF4-FFF2-40B4-BE49-F238E27FC236}">
              <a16:creationId xmlns:a16="http://schemas.microsoft.com/office/drawing/2014/main" id="{7488AA3F-B802-4DC8-A7B8-0399B627AF1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1" name="Text Box 18">
          <a:extLst>
            <a:ext uri="{FF2B5EF4-FFF2-40B4-BE49-F238E27FC236}">
              <a16:creationId xmlns:a16="http://schemas.microsoft.com/office/drawing/2014/main" id="{C2C53C44-C8CD-447E-9D14-50F04B49CF55}"/>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2" name="Text Box 19">
          <a:extLst>
            <a:ext uri="{FF2B5EF4-FFF2-40B4-BE49-F238E27FC236}">
              <a16:creationId xmlns:a16="http://schemas.microsoft.com/office/drawing/2014/main" id="{D3310E10-24A0-4EC3-A450-E9B6142BFE63}"/>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43" name="Text Box 15">
          <a:extLst>
            <a:ext uri="{FF2B5EF4-FFF2-40B4-BE49-F238E27FC236}">
              <a16:creationId xmlns:a16="http://schemas.microsoft.com/office/drawing/2014/main" id="{53289337-8BE4-4705-9D63-3E28304D8D22}"/>
            </a:ext>
          </a:extLst>
        </xdr:cNvPr>
        <xdr:cNvSpPr txBox="1">
          <a:spLocks noChangeArrowheads="1"/>
        </xdr:cNvSpPr>
      </xdr:nvSpPr>
      <xdr:spPr bwMode="auto">
        <a:xfrm>
          <a:off x="30797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4" name="Text Box 16">
          <a:extLst>
            <a:ext uri="{FF2B5EF4-FFF2-40B4-BE49-F238E27FC236}">
              <a16:creationId xmlns:a16="http://schemas.microsoft.com/office/drawing/2014/main" id="{DCC797B9-C816-4A06-A899-4D68FD70A21E}"/>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5" name="Text Box 17">
          <a:extLst>
            <a:ext uri="{FF2B5EF4-FFF2-40B4-BE49-F238E27FC236}">
              <a16:creationId xmlns:a16="http://schemas.microsoft.com/office/drawing/2014/main" id="{8F5005A6-6085-4DDD-B7AE-4E21AD74965B}"/>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6" name="Text Box 18">
          <a:extLst>
            <a:ext uri="{FF2B5EF4-FFF2-40B4-BE49-F238E27FC236}">
              <a16:creationId xmlns:a16="http://schemas.microsoft.com/office/drawing/2014/main" id="{15B0617D-6B67-4090-BBCF-71577C834D1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7" name="Text Box 19">
          <a:extLst>
            <a:ext uri="{FF2B5EF4-FFF2-40B4-BE49-F238E27FC236}">
              <a16:creationId xmlns:a16="http://schemas.microsoft.com/office/drawing/2014/main" id="{803A5808-2CCE-429A-BA81-B200669827D5}"/>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48" name="Text Box 15">
          <a:extLst>
            <a:ext uri="{FF2B5EF4-FFF2-40B4-BE49-F238E27FC236}">
              <a16:creationId xmlns:a16="http://schemas.microsoft.com/office/drawing/2014/main" id="{BB8830E8-3E1A-46BB-87FF-164E78207860}"/>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331"/>
    <xdr:sp macro="" textlink="">
      <xdr:nvSpPr>
        <xdr:cNvPr id="1249" name="Text Box 15">
          <a:extLst>
            <a:ext uri="{FF2B5EF4-FFF2-40B4-BE49-F238E27FC236}">
              <a16:creationId xmlns:a16="http://schemas.microsoft.com/office/drawing/2014/main" id="{867B859D-C5F7-4F00-B6DC-03A458031318}"/>
            </a:ext>
          </a:extLst>
        </xdr:cNvPr>
        <xdr:cNvSpPr txBox="1">
          <a:spLocks noChangeArrowheads="1"/>
        </xdr:cNvSpPr>
      </xdr:nvSpPr>
      <xdr:spPr bwMode="auto">
        <a:xfrm>
          <a:off x="3079750" y="447992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50" name="Text Box 16">
          <a:extLst>
            <a:ext uri="{FF2B5EF4-FFF2-40B4-BE49-F238E27FC236}">
              <a16:creationId xmlns:a16="http://schemas.microsoft.com/office/drawing/2014/main" id="{239E392F-8C5C-471C-BB5F-1DCE5484AF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51" name="Text Box 17">
          <a:extLst>
            <a:ext uri="{FF2B5EF4-FFF2-40B4-BE49-F238E27FC236}">
              <a16:creationId xmlns:a16="http://schemas.microsoft.com/office/drawing/2014/main" id="{53CDDF5E-74F6-47AF-AD07-B49121659BE9}"/>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52" name="Text Box 18">
          <a:extLst>
            <a:ext uri="{FF2B5EF4-FFF2-40B4-BE49-F238E27FC236}">
              <a16:creationId xmlns:a16="http://schemas.microsoft.com/office/drawing/2014/main" id="{A6CB809D-6D10-4042-8825-6C298E1CA914}"/>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53" name="Text Box 19">
          <a:extLst>
            <a:ext uri="{FF2B5EF4-FFF2-40B4-BE49-F238E27FC236}">
              <a16:creationId xmlns:a16="http://schemas.microsoft.com/office/drawing/2014/main" id="{230C34B9-0B46-4056-B287-F7055A435136}"/>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54" name="Text Box 15">
          <a:extLst>
            <a:ext uri="{FF2B5EF4-FFF2-40B4-BE49-F238E27FC236}">
              <a16:creationId xmlns:a16="http://schemas.microsoft.com/office/drawing/2014/main" id="{0CA768F3-7D8E-4028-8172-6BDA9555035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255" name="Text Box 15">
          <a:extLst>
            <a:ext uri="{FF2B5EF4-FFF2-40B4-BE49-F238E27FC236}">
              <a16:creationId xmlns:a16="http://schemas.microsoft.com/office/drawing/2014/main" id="{1AF1441C-90EA-41BC-80CB-41C8AFAB156E}"/>
            </a:ext>
          </a:extLst>
        </xdr:cNvPr>
        <xdr:cNvSpPr txBox="1">
          <a:spLocks noChangeArrowheads="1"/>
        </xdr:cNvSpPr>
      </xdr:nvSpPr>
      <xdr:spPr bwMode="auto">
        <a:xfrm>
          <a:off x="7585075"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256" name="Text Box 15">
          <a:extLst>
            <a:ext uri="{FF2B5EF4-FFF2-40B4-BE49-F238E27FC236}">
              <a16:creationId xmlns:a16="http://schemas.microsoft.com/office/drawing/2014/main" id="{7B1AA8D5-B5D2-4C9E-8AA7-D31BF83795D8}"/>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57" name="Text Box 16">
          <a:extLst>
            <a:ext uri="{FF2B5EF4-FFF2-40B4-BE49-F238E27FC236}">
              <a16:creationId xmlns:a16="http://schemas.microsoft.com/office/drawing/2014/main" id="{C6CDA11A-1F3F-43C8-BC8C-A3533DE17EB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58" name="Text Box 17">
          <a:extLst>
            <a:ext uri="{FF2B5EF4-FFF2-40B4-BE49-F238E27FC236}">
              <a16:creationId xmlns:a16="http://schemas.microsoft.com/office/drawing/2014/main" id="{3860909B-CE95-4E20-9F72-48B4E64577F9}"/>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59" name="Text Box 18">
          <a:extLst>
            <a:ext uri="{FF2B5EF4-FFF2-40B4-BE49-F238E27FC236}">
              <a16:creationId xmlns:a16="http://schemas.microsoft.com/office/drawing/2014/main" id="{D6283346-D56D-4545-BF13-1EFE9AAFE674}"/>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60" name="Text Box 19">
          <a:extLst>
            <a:ext uri="{FF2B5EF4-FFF2-40B4-BE49-F238E27FC236}">
              <a16:creationId xmlns:a16="http://schemas.microsoft.com/office/drawing/2014/main" id="{373E37DF-E4C8-46B1-9388-4E3561848F1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261" name="Text Box 15">
          <a:extLst>
            <a:ext uri="{FF2B5EF4-FFF2-40B4-BE49-F238E27FC236}">
              <a16:creationId xmlns:a16="http://schemas.microsoft.com/office/drawing/2014/main" id="{A04F853F-1ED4-4180-9919-215A8C103A07}"/>
            </a:ext>
          </a:extLst>
        </xdr:cNvPr>
        <xdr:cNvSpPr txBox="1">
          <a:spLocks noChangeArrowheads="1"/>
        </xdr:cNvSpPr>
      </xdr:nvSpPr>
      <xdr:spPr bwMode="auto">
        <a:xfrm>
          <a:off x="7585075"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62" name="Text Box 16">
          <a:extLst>
            <a:ext uri="{FF2B5EF4-FFF2-40B4-BE49-F238E27FC236}">
              <a16:creationId xmlns:a16="http://schemas.microsoft.com/office/drawing/2014/main" id="{AE8F85D8-4A2B-4888-8237-3E5C015BB34D}"/>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63" name="Text Box 17">
          <a:extLst>
            <a:ext uri="{FF2B5EF4-FFF2-40B4-BE49-F238E27FC236}">
              <a16:creationId xmlns:a16="http://schemas.microsoft.com/office/drawing/2014/main" id="{5E1BAE08-322C-4FD0-BF0E-60B84D75117C}"/>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64" name="Text Box 18">
          <a:extLst>
            <a:ext uri="{FF2B5EF4-FFF2-40B4-BE49-F238E27FC236}">
              <a16:creationId xmlns:a16="http://schemas.microsoft.com/office/drawing/2014/main" id="{399DEAE2-6480-4667-98BE-F9CF04B4048B}"/>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65" name="Text Box 19">
          <a:extLst>
            <a:ext uri="{FF2B5EF4-FFF2-40B4-BE49-F238E27FC236}">
              <a16:creationId xmlns:a16="http://schemas.microsoft.com/office/drawing/2014/main" id="{4471400B-B898-4881-8E80-18BE8BC23CF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266" name="Text Box 15">
          <a:extLst>
            <a:ext uri="{FF2B5EF4-FFF2-40B4-BE49-F238E27FC236}">
              <a16:creationId xmlns:a16="http://schemas.microsoft.com/office/drawing/2014/main" id="{BB8696B6-8D8F-4B87-91CF-566A3BFC5D5E}"/>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67" name="Text Box 16">
          <a:extLst>
            <a:ext uri="{FF2B5EF4-FFF2-40B4-BE49-F238E27FC236}">
              <a16:creationId xmlns:a16="http://schemas.microsoft.com/office/drawing/2014/main" id="{D68D6FB1-0245-4C5B-8D0A-55AAE2FC481B}"/>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68" name="Text Box 17">
          <a:extLst>
            <a:ext uri="{FF2B5EF4-FFF2-40B4-BE49-F238E27FC236}">
              <a16:creationId xmlns:a16="http://schemas.microsoft.com/office/drawing/2014/main" id="{B33BFEC3-FEE8-4B95-9CC2-D41DF13E9822}"/>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69" name="Text Box 18">
          <a:extLst>
            <a:ext uri="{FF2B5EF4-FFF2-40B4-BE49-F238E27FC236}">
              <a16:creationId xmlns:a16="http://schemas.microsoft.com/office/drawing/2014/main" id="{EB477292-328F-4235-AEE9-D2577508F2D9}"/>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0" name="Text Box 19">
          <a:extLst>
            <a:ext uri="{FF2B5EF4-FFF2-40B4-BE49-F238E27FC236}">
              <a16:creationId xmlns:a16="http://schemas.microsoft.com/office/drawing/2014/main" id="{E8C34C1D-5008-4C44-8D5C-24F7E6D845F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442269"/>
    <xdr:sp macro="" textlink="">
      <xdr:nvSpPr>
        <xdr:cNvPr id="1271" name="Text Box 15">
          <a:extLst>
            <a:ext uri="{FF2B5EF4-FFF2-40B4-BE49-F238E27FC236}">
              <a16:creationId xmlns:a16="http://schemas.microsoft.com/office/drawing/2014/main" id="{3E8A77EB-FF6C-47A1-A6E2-41A43294FD90}"/>
            </a:ext>
          </a:extLst>
        </xdr:cNvPr>
        <xdr:cNvSpPr txBox="1">
          <a:spLocks noChangeArrowheads="1"/>
        </xdr:cNvSpPr>
      </xdr:nvSpPr>
      <xdr:spPr bwMode="auto">
        <a:xfrm>
          <a:off x="958215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2" name="Text Box 16">
          <a:extLst>
            <a:ext uri="{FF2B5EF4-FFF2-40B4-BE49-F238E27FC236}">
              <a16:creationId xmlns:a16="http://schemas.microsoft.com/office/drawing/2014/main" id="{DBFAC26D-7CDF-4544-BD36-29552760827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3" name="Text Box 17">
          <a:extLst>
            <a:ext uri="{FF2B5EF4-FFF2-40B4-BE49-F238E27FC236}">
              <a16:creationId xmlns:a16="http://schemas.microsoft.com/office/drawing/2014/main" id="{14663F2B-0780-4227-80EE-A651DF96FB3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4" name="Text Box 18">
          <a:extLst>
            <a:ext uri="{FF2B5EF4-FFF2-40B4-BE49-F238E27FC236}">
              <a16:creationId xmlns:a16="http://schemas.microsoft.com/office/drawing/2014/main" id="{419CE2EA-5C9B-4FD3-99C1-798CED248E4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5" name="Text Box 19">
          <a:extLst>
            <a:ext uri="{FF2B5EF4-FFF2-40B4-BE49-F238E27FC236}">
              <a16:creationId xmlns:a16="http://schemas.microsoft.com/office/drawing/2014/main" id="{60715028-13D6-4E6F-BB83-B534E3C6384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276" name="Text Box 15">
          <a:extLst>
            <a:ext uri="{FF2B5EF4-FFF2-40B4-BE49-F238E27FC236}">
              <a16:creationId xmlns:a16="http://schemas.microsoft.com/office/drawing/2014/main" id="{0E2FBC3C-8C19-4B79-9C3B-96120F1E2502}"/>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7" name="Text Box 16">
          <a:extLst>
            <a:ext uri="{FF2B5EF4-FFF2-40B4-BE49-F238E27FC236}">
              <a16:creationId xmlns:a16="http://schemas.microsoft.com/office/drawing/2014/main" id="{AE83428C-7F7C-4A5B-9488-270B28778DDF}"/>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8" name="Text Box 17">
          <a:extLst>
            <a:ext uri="{FF2B5EF4-FFF2-40B4-BE49-F238E27FC236}">
              <a16:creationId xmlns:a16="http://schemas.microsoft.com/office/drawing/2014/main" id="{425F0BD3-2EBA-41A0-88D1-D6F23221C44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9" name="Text Box 18">
          <a:extLst>
            <a:ext uri="{FF2B5EF4-FFF2-40B4-BE49-F238E27FC236}">
              <a16:creationId xmlns:a16="http://schemas.microsoft.com/office/drawing/2014/main" id="{9E693517-43DE-4889-8D90-86E33BE03367}"/>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0" name="Text Box 19">
          <a:extLst>
            <a:ext uri="{FF2B5EF4-FFF2-40B4-BE49-F238E27FC236}">
              <a16:creationId xmlns:a16="http://schemas.microsoft.com/office/drawing/2014/main" id="{CA87DD49-F942-45BD-A7B0-36A4C9E954C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442269"/>
    <xdr:sp macro="" textlink="">
      <xdr:nvSpPr>
        <xdr:cNvPr id="1281" name="Text Box 15">
          <a:extLst>
            <a:ext uri="{FF2B5EF4-FFF2-40B4-BE49-F238E27FC236}">
              <a16:creationId xmlns:a16="http://schemas.microsoft.com/office/drawing/2014/main" id="{52121C95-1A93-4480-B9DE-BA4838C8B6FC}"/>
            </a:ext>
          </a:extLst>
        </xdr:cNvPr>
        <xdr:cNvSpPr txBox="1">
          <a:spLocks noChangeArrowheads="1"/>
        </xdr:cNvSpPr>
      </xdr:nvSpPr>
      <xdr:spPr bwMode="auto">
        <a:xfrm>
          <a:off x="9582150"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282" name="Text Box 15">
          <a:extLst>
            <a:ext uri="{FF2B5EF4-FFF2-40B4-BE49-F238E27FC236}">
              <a16:creationId xmlns:a16="http://schemas.microsoft.com/office/drawing/2014/main" id="{1AF9C98C-4717-4FF2-B201-91AC86C8B816}"/>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3" name="Text Box 16">
          <a:extLst>
            <a:ext uri="{FF2B5EF4-FFF2-40B4-BE49-F238E27FC236}">
              <a16:creationId xmlns:a16="http://schemas.microsoft.com/office/drawing/2014/main" id="{46C159A9-29AB-4C3C-BD3B-9FB183E624C3}"/>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4" name="Text Box 17">
          <a:extLst>
            <a:ext uri="{FF2B5EF4-FFF2-40B4-BE49-F238E27FC236}">
              <a16:creationId xmlns:a16="http://schemas.microsoft.com/office/drawing/2014/main" id="{5C9F328C-2916-4C0E-8494-5484F7C87FC4}"/>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5" name="Text Box 18">
          <a:extLst>
            <a:ext uri="{FF2B5EF4-FFF2-40B4-BE49-F238E27FC236}">
              <a16:creationId xmlns:a16="http://schemas.microsoft.com/office/drawing/2014/main" id="{E90194BB-7604-4104-969F-A5BC42413B7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6" name="Text Box 19">
          <a:extLst>
            <a:ext uri="{FF2B5EF4-FFF2-40B4-BE49-F238E27FC236}">
              <a16:creationId xmlns:a16="http://schemas.microsoft.com/office/drawing/2014/main" id="{74B15FF7-65C0-485E-9BAB-451AACA70020}"/>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287" name="Text Box 15">
          <a:extLst>
            <a:ext uri="{FF2B5EF4-FFF2-40B4-BE49-F238E27FC236}">
              <a16:creationId xmlns:a16="http://schemas.microsoft.com/office/drawing/2014/main" id="{7067AE43-70B1-4D8C-B287-52B25726193E}"/>
            </a:ext>
          </a:extLst>
        </xdr:cNvPr>
        <xdr:cNvSpPr txBox="1">
          <a:spLocks noChangeArrowheads="1"/>
        </xdr:cNvSpPr>
      </xdr:nvSpPr>
      <xdr:spPr bwMode="auto">
        <a:xfrm>
          <a:off x="95821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8" name="Text Box 16">
          <a:extLst>
            <a:ext uri="{FF2B5EF4-FFF2-40B4-BE49-F238E27FC236}">
              <a16:creationId xmlns:a16="http://schemas.microsoft.com/office/drawing/2014/main" id="{682F90A6-3D01-45D8-8FD9-553EE0E4E03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9" name="Text Box 17">
          <a:extLst>
            <a:ext uri="{FF2B5EF4-FFF2-40B4-BE49-F238E27FC236}">
              <a16:creationId xmlns:a16="http://schemas.microsoft.com/office/drawing/2014/main" id="{4E8B4BCB-136C-44E8-BCD2-2CD897F9965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90" name="Text Box 18">
          <a:extLst>
            <a:ext uri="{FF2B5EF4-FFF2-40B4-BE49-F238E27FC236}">
              <a16:creationId xmlns:a16="http://schemas.microsoft.com/office/drawing/2014/main" id="{80216D33-EC68-43B6-8FF0-ADE7AAD93AE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91" name="Text Box 19">
          <a:extLst>
            <a:ext uri="{FF2B5EF4-FFF2-40B4-BE49-F238E27FC236}">
              <a16:creationId xmlns:a16="http://schemas.microsoft.com/office/drawing/2014/main" id="{800A0822-36A2-4178-A9E1-1C70DD4EF7E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292" name="Text Box 15">
          <a:extLst>
            <a:ext uri="{FF2B5EF4-FFF2-40B4-BE49-F238E27FC236}">
              <a16:creationId xmlns:a16="http://schemas.microsoft.com/office/drawing/2014/main" id="{31B09218-73C7-43FE-A03E-906D4EC985AF}"/>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93" name="Text Box 16">
          <a:extLst>
            <a:ext uri="{FF2B5EF4-FFF2-40B4-BE49-F238E27FC236}">
              <a16:creationId xmlns:a16="http://schemas.microsoft.com/office/drawing/2014/main" id="{D3E90D77-1D81-44EB-A93E-5B8EF11CB2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94" name="Text Box 17">
          <a:extLst>
            <a:ext uri="{FF2B5EF4-FFF2-40B4-BE49-F238E27FC236}">
              <a16:creationId xmlns:a16="http://schemas.microsoft.com/office/drawing/2014/main" id="{FC954132-6492-4C5C-873F-23C86BC4BE46}"/>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95" name="Text Box 18">
          <a:extLst>
            <a:ext uri="{FF2B5EF4-FFF2-40B4-BE49-F238E27FC236}">
              <a16:creationId xmlns:a16="http://schemas.microsoft.com/office/drawing/2014/main" id="{F10ED0B7-F5ED-4238-8597-B6EAD853F55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96" name="Text Box 19">
          <a:extLst>
            <a:ext uri="{FF2B5EF4-FFF2-40B4-BE49-F238E27FC236}">
              <a16:creationId xmlns:a16="http://schemas.microsoft.com/office/drawing/2014/main" id="{EF7D0A67-E249-40FA-A7ED-CF3BE4AD330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97" name="Text Box 16">
          <a:extLst>
            <a:ext uri="{FF2B5EF4-FFF2-40B4-BE49-F238E27FC236}">
              <a16:creationId xmlns:a16="http://schemas.microsoft.com/office/drawing/2014/main" id="{FC82B86A-C7B7-4365-B8B2-4B73D74E48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98" name="Text Box 17">
          <a:extLst>
            <a:ext uri="{FF2B5EF4-FFF2-40B4-BE49-F238E27FC236}">
              <a16:creationId xmlns:a16="http://schemas.microsoft.com/office/drawing/2014/main" id="{B203410E-9E76-4B06-BB28-A4EB9F9FD9B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99" name="Text Box 18">
          <a:extLst>
            <a:ext uri="{FF2B5EF4-FFF2-40B4-BE49-F238E27FC236}">
              <a16:creationId xmlns:a16="http://schemas.microsoft.com/office/drawing/2014/main" id="{378BE26E-4CE3-4702-9AD6-F61C4986519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00" name="Text Box 19">
          <a:extLst>
            <a:ext uri="{FF2B5EF4-FFF2-40B4-BE49-F238E27FC236}">
              <a16:creationId xmlns:a16="http://schemas.microsoft.com/office/drawing/2014/main" id="{F9DC501E-A97C-4BBC-A22C-29C09AFC87A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01" name="Text Box 16">
          <a:extLst>
            <a:ext uri="{FF2B5EF4-FFF2-40B4-BE49-F238E27FC236}">
              <a16:creationId xmlns:a16="http://schemas.microsoft.com/office/drawing/2014/main" id="{72C21863-A209-4F3D-B57B-335945101270}"/>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02" name="Text Box 17">
          <a:extLst>
            <a:ext uri="{FF2B5EF4-FFF2-40B4-BE49-F238E27FC236}">
              <a16:creationId xmlns:a16="http://schemas.microsoft.com/office/drawing/2014/main" id="{4D6F590F-65F4-4385-B042-12E2E0BF9D1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03" name="Text Box 18">
          <a:extLst>
            <a:ext uri="{FF2B5EF4-FFF2-40B4-BE49-F238E27FC236}">
              <a16:creationId xmlns:a16="http://schemas.microsoft.com/office/drawing/2014/main" id="{EF538D49-6779-4500-B644-422A2686B5B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04" name="Text Box 19">
          <a:extLst>
            <a:ext uri="{FF2B5EF4-FFF2-40B4-BE49-F238E27FC236}">
              <a16:creationId xmlns:a16="http://schemas.microsoft.com/office/drawing/2014/main" id="{964C6B1A-CA87-431F-AB08-5D8D6C45CA7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014"/>
    <xdr:sp macro="" textlink="">
      <xdr:nvSpPr>
        <xdr:cNvPr id="1305" name="Text Box 15">
          <a:extLst>
            <a:ext uri="{FF2B5EF4-FFF2-40B4-BE49-F238E27FC236}">
              <a16:creationId xmlns:a16="http://schemas.microsoft.com/office/drawing/2014/main" id="{5F09F72D-D465-415B-B5B4-99E2E898160A}"/>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06" name="Text Box 16">
          <a:extLst>
            <a:ext uri="{FF2B5EF4-FFF2-40B4-BE49-F238E27FC236}">
              <a16:creationId xmlns:a16="http://schemas.microsoft.com/office/drawing/2014/main" id="{DF73F67A-8427-4D6A-A42D-7F8E609624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07" name="Text Box 17">
          <a:extLst>
            <a:ext uri="{FF2B5EF4-FFF2-40B4-BE49-F238E27FC236}">
              <a16:creationId xmlns:a16="http://schemas.microsoft.com/office/drawing/2014/main" id="{9DB586B0-99FD-48DC-B85C-EB38FAED84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08" name="Text Box 18">
          <a:extLst>
            <a:ext uri="{FF2B5EF4-FFF2-40B4-BE49-F238E27FC236}">
              <a16:creationId xmlns:a16="http://schemas.microsoft.com/office/drawing/2014/main" id="{EA0C5682-90DA-4EDE-A052-7726CE11314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09" name="Text Box 19">
          <a:extLst>
            <a:ext uri="{FF2B5EF4-FFF2-40B4-BE49-F238E27FC236}">
              <a16:creationId xmlns:a16="http://schemas.microsoft.com/office/drawing/2014/main" id="{9DB77E01-6001-462B-9398-381CB713815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310" name="Text Box 15">
          <a:extLst>
            <a:ext uri="{FF2B5EF4-FFF2-40B4-BE49-F238E27FC236}">
              <a16:creationId xmlns:a16="http://schemas.microsoft.com/office/drawing/2014/main" id="{58DC461D-829F-4176-93B6-3C20543839E1}"/>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311" name="Text Box 15">
          <a:extLst>
            <a:ext uri="{FF2B5EF4-FFF2-40B4-BE49-F238E27FC236}">
              <a16:creationId xmlns:a16="http://schemas.microsoft.com/office/drawing/2014/main" id="{D69259C2-60B2-4804-A8CA-FF1737B0190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12" name="Text Box 16">
          <a:extLst>
            <a:ext uri="{FF2B5EF4-FFF2-40B4-BE49-F238E27FC236}">
              <a16:creationId xmlns:a16="http://schemas.microsoft.com/office/drawing/2014/main" id="{60FB31FF-F417-4D4D-BBC5-D3B66AA97D6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13" name="Text Box 17">
          <a:extLst>
            <a:ext uri="{FF2B5EF4-FFF2-40B4-BE49-F238E27FC236}">
              <a16:creationId xmlns:a16="http://schemas.microsoft.com/office/drawing/2014/main" id="{2D185B1C-ECCF-41ED-ABB9-8BDAEAE19BA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14" name="Text Box 18">
          <a:extLst>
            <a:ext uri="{FF2B5EF4-FFF2-40B4-BE49-F238E27FC236}">
              <a16:creationId xmlns:a16="http://schemas.microsoft.com/office/drawing/2014/main" id="{5E43DBFD-79BB-4F58-B078-A4D6A480050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15" name="Text Box 15">
          <a:extLst>
            <a:ext uri="{FF2B5EF4-FFF2-40B4-BE49-F238E27FC236}">
              <a16:creationId xmlns:a16="http://schemas.microsoft.com/office/drawing/2014/main" id="{91A627DF-80A8-495C-8B9B-CBC3E8D1C9C3}"/>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16" name="Text Box 16">
          <a:extLst>
            <a:ext uri="{FF2B5EF4-FFF2-40B4-BE49-F238E27FC236}">
              <a16:creationId xmlns:a16="http://schemas.microsoft.com/office/drawing/2014/main" id="{C59A66E6-06F7-4780-8F0D-662C96BDCDB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17" name="Text Box 17">
          <a:extLst>
            <a:ext uri="{FF2B5EF4-FFF2-40B4-BE49-F238E27FC236}">
              <a16:creationId xmlns:a16="http://schemas.microsoft.com/office/drawing/2014/main" id="{1E6EF989-796E-4245-B38F-8D59B790E80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18" name="Text Box 18">
          <a:extLst>
            <a:ext uri="{FF2B5EF4-FFF2-40B4-BE49-F238E27FC236}">
              <a16:creationId xmlns:a16="http://schemas.microsoft.com/office/drawing/2014/main" id="{697EC870-AD15-49AD-BAC5-D60319777CF1}"/>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19" name="Text Box 19">
          <a:extLst>
            <a:ext uri="{FF2B5EF4-FFF2-40B4-BE49-F238E27FC236}">
              <a16:creationId xmlns:a16="http://schemas.microsoft.com/office/drawing/2014/main" id="{8219CB7C-3EAB-4899-A0F2-2431962E590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442269"/>
    <xdr:sp macro="" textlink="">
      <xdr:nvSpPr>
        <xdr:cNvPr id="1320" name="Text Box 15">
          <a:extLst>
            <a:ext uri="{FF2B5EF4-FFF2-40B4-BE49-F238E27FC236}">
              <a16:creationId xmlns:a16="http://schemas.microsoft.com/office/drawing/2014/main" id="{D6CB8134-B0C1-47A1-96DF-9AE1DF0CA738}"/>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21" name="Text Box 16">
          <a:extLst>
            <a:ext uri="{FF2B5EF4-FFF2-40B4-BE49-F238E27FC236}">
              <a16:creationId xmlns:a16="http://schemas.microsoft.com/office/drawing/2014/main" id="{BBF78195-44CB-4D9A-A4B2-E5209D6DDF7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22" name="Text Box 17">
          <a:extLst>
            <a:ext uri="{FF2B5EF4-FFF2-40B4-BE49-F238E27FC236}">
              <a16:creationId xmlns:a16="http://schemas.microsoft.com/office/drawing/2014/main" id="{4B62F0DF-B5D6-41D6-9B8C-6A72AADEA1E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23" name="Text Box 18">
          <a:extLst>
            <a:ext uri="{FF2B5EF4-FFF2-40B4-BE49-F238E27FC236}">
              <a16:creationId xmlns:a16="http://schemas.microsoft.com/office/drawing/2014/main" id="{2B142850-D8C4-43C3-ACA3-9D4E5BA87E0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24" name="Text Box 19">
          <a:extLst>
            <a:ext uri="{FF2B5EF4-FFF2-40B4-BE49-F238E27FC236}">
              <a16:creationId xmlns:a16="http://schemas.microsoft.com/office/drawing/2014/main" id="{64E1144B-58A0-49BC-8350-9847282BF53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25" name="Text Box 16">
          <a:extLst>
            <a:ext uri="{FF2B5EF4-FFF2-40B4-BE49-F238E27FC236}">
              <a16:creationId xmlns:a16="http://schemas.microsoft.com/office/drawing/2014/main" id="{02F47330-5AB6-4D75-A838-7B6B26A3859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26" name="Text Box 17">
          <a:extLst>
            <a:ext uri="{FF2B5EF4-FFF2-40B4-BE49-F238E27FC236}">
              <a16:creationId xmlns:a16="http://schemas.microsoft.com/office/drawing/2014/main" id="{8E5AEDD3-E343-4843-8E7C-989AD8B7681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27" name="Text Box 18">
          <a:extLst>
            <a:ext uri="{FF2B5EF4-FFF2-40B4-BE49-F238E27FC236}">
              <a16:creationId xmlns:a16="http://schemas.microsoft.com/office/drawing/2014/main" id="{9AF207F9-0058-4C2E-8FF4-E672833E751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28" name="Text Box 19">
          <a:extLst>
            <a:ext uri="{FF2B5EF4-FFF2-40B4-BE49-F238E27FC236}">
              <a16:creationId xmlns:a16="http://schemas.microsoft.com/office/drawing/2014/main" id="{BB9C6DDC-AB7E-4274-85A5-4BC1F83A106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29" name="Text Box 16">
          <a:extLst>
            <a:ext uri="{FF2B5EF4-FFF2-40B4-BE49-F238E27FC236}">
              <a16:creationId xmlns:a16="http://schemas.microsoft.com/office/drawing/2014/main" id="{B2704085-76A0-49D6-B963-2B118F23484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30" name="Text Box 17">
          <a:extLst>
            <a:ext uri="{FF2B5EF4-FFF2-40B4-BE49-F238E27FC236}">
              <a16:creationId xmlns:a16="http://schemas.microsoft.com/office/drawing/2014/main" id="{FCDBE19C-B287-4D6A-8A6D-37E830C2E30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31" name="Text Box 18">
          <a:extLst>
            <a:ext uri="{FF2B5EF4-FFF2-40B4-BE49-F238E27FC236}">
              <a16:creationId xmlns:a16="http://schemas.microsoft.com/office/drawing/2014/main" id="{F8E9C4EF-32D6-4475-A070-B808CF403E1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32" name="Text Box 19">
          <a:extLst>
            <a:ext uri="{FF2B5EF4-FFF2-40B4-BE49-F238E27FC236}">
              <a16:creationId xmlns:a16="http://schemas.microsoft.com/office/drawing/2014/main" id="{C11D62BD-D515-400B-951A-A05D5716EC3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33" name="Text Box 16">
          <a:extLst>
            <a:ext uri="{FF2B5EF4-FFF2-40B4-BE49-F238E27FC236}">
              <a16:creationId xmlns:a16="http://schemas.microsoft.com/office/drawing/2014/main" id="{D112F28B-13D4-4DAC-AF72-77CDC2ED755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34" name="Text Box 17">
          <a:extLst>
            <a:ext uri="{FF2B5EF4-FFF2-40B4-BE49-F238E27FC236}">
              <a16:creationId xmlns:a16="http://schemas.microsoft.com/office/drawing/2014/main" id="{243B55F0-2DD6-4276-A5DA-0D5F4BD6803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35" name="Text Box 18">
          <a:extLst>
            <a:ext uri="{FF2B5EF4-FFF2-40B4-BE49-F238E27FC236}">
              <a16:creationId xmlns:a16="http://schemas.microsoft.com/office/drawing/2014/main" id="{2971D838-BB4D-4E86-8F1F-13266031D59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36" name="Text Box 19">
          <a:extLst>
            <a:ext uri="{FF2B5EF4-FFF2-40B4-BE49-F238E27FC236}">
              <a16:creationId xmlns:a16="http://schemas.microsoft.com/office/drawing/2014/main" id="{B3928707-4578-422E-A8E1-6CEF21FCC51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014"/>
    <xdr:sp macro="" textlink="">
      <xdr:nvSpPr>
        <xdr:cNvPr id="1337" name="Text Box 15">
          <a:extLst>
            <a:ext uri="{FF2B5EF4-FFF2-40B4-BE49-F238E27FC236}">
              <a16:creationId xmlns:a16="http://schemas.microsoft.com/office/drawing/2014/main" id="{B7ED481A-B311-4006-A9A6-C82C38E3BCAE}"/>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38" name="Text Box 16">
          <a:extLst>
            <a:ext uri="{FF2B5EF4-FFF2-40B4-BE49-F238E27FC236}">
              <a16:creationId xmlns:a16="http://schemas.microsoft.com/office/drawing/2014/main" id="{34A66210-0E3B-4872-A46F-B00C79F793A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39" name="Text Box 17">
          <a:extLst>
            <a:ext uri="{FF2B5EF4-FFF2-40B4-BE49-F238E27FC236}">
              <a16:creationId xmlns:a16="http://schemas.microsoft.com/office/drawing/2014/main" id="{17B34B66-A2CD-4240-AA74-BD36A1EA240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40" name="Text Box 18">
          <a:extLst>
            <a:ext uri="{FF2B5EF4-FFF2-40B4-BE49-F238E27FC236}">
              <a16:creationId xmlns:a16="http://schemas.microsoft.com/office/drawing/2014/main" id="{229A8ABF-001F-4979-92D4-6513D0ECB277}"/>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41" name="Text Box 19">
          <a:extLst>
            <a:ext uri="{FF2B5EF4-FFF2-40B4-BE49-F238E27FC236}">
              <a16:creationId xmlns:a16="http://schemas.microsoft.com/office/drawing/2014/main" id="{5E5FF297-D806-4F75-A023-8A6D8E514E5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342" name="Text Box 15">
          <a:extLst>
            <a:ext uri="{FF2B5EF4-FFF2-40B4-BE49-F238E27FC236}">
              <a16:creationId xmlns:a16="http://schemas.microsoft.com/office/drawing/2014/main" id="{154083F4-E6EE-43CA-9AB4-FE5C02D0DDC4}"/>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343" name="Text Box 15">
          <a:extLst>
            <a:ext uri="{FF2B5EF4-FFF2-40B4-BE49-F238E27FC236}">
              <a16:creationId xmlns:a16="http://schemas.microsoft.com/office/drawing/2014/main" id="{DF5DE7A2-F4C6-4B67-B613-53612F59560F}"/>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44" name="Text Box 16">
          <a:extLst>
            <a:ext uri="{FF2B5EF4-FFF2-40B4-BE49-F238E27FC236}">
              <a16:creationId xmlns:a16="http://schemas.microsoft.com/office/drawing/2014/main" id="{E806B8A7-29C2-4EBC-99F1-C28CFCCCD7E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45" name="Text Box 17">
          <a:extLst>
            <a:ext uri="{FF2B5EF4-FFF2-40B4-BE49-F238E27FC236}">
              <a16:creationId xmlns:a16="http://schemas.microsoft.com/office/drawing/2014/main" id="{DFD5BAF0-2632-42F1-94A7-AC32B2458A5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46" name="Text Box 18">
          <a:extLst>
            <a:ext uri="{FF2B5EF4-FFF2-40B4-BE49-F238E27FC236}">
              <a16:creationId xmlns:a16="http://schemas.microsoft.com/office/drawing/2014/main" id="{A57F26EF-2E19-46D7-95F9-164383D94A21}"/>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47" name="Text Box 15">
          <a:extLst>
            <a:ext uri="{FF2B5EF4-FFF2-40B4-BE49-F238E27FC236}">
              <a16:creationId xmlns:a16="http://schemas.microsoft.com/office/drawing/2014/main" id="{F525B37B-135A-4197-ACFB-583939A489DC}"/>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48" name="Text Box 16">
          <a:extLst>
            <a:ext uri="{FF2B5EF4-FFF2-40B4-BE49-F238E27FC236}">
              <a16:creationId xmlns:a16="http://schemas.microsoft.com/office/drawing/2014/main" id="{4943C167-8952-41DB-ADBF-A651A117F1C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49" name="Text Box 17">
          <a:extLst>
            <a:ext uri="{FF2B5EF4-FFF2-40B4-BE49-F238E27FC236}">
              <a16:creationId xmlns:a16="http://schemas.microsoft.com/office/drawing/2014/main" id="{807996BD-9BE3-4F79-80A6-FB1BF510E69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50" name="Text Box 18">
          <a:extLst>
            <a:ext uri="{FF2B5EF4-FFF2-40B4-BE49-F238E27FC236}">
              <a16:creationId xmlns:a16="http://schemas.microsoft.com/office/drawing/2014/main" id="{20B1616E-515D-4490-BE77-48D552E84E2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51" name="Text Box 19">
          <a:extLst>
            <a:ext uri="{FF2B5EF4-FFF2-40B4-BE49-F238E27FC236}">
              <a16:creationId xmlns:a16="http://schemas.microsoft.com/office/drawing/2014/main" id="{4588F229-DF3E-437C-8968-F1483ACBB32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442269"/>
    <xdr:sp macro="" textlink="">
      <xdr:nvSpPr>
        <xdr:cNvPr id="1352" name="Text Box 15">
          <a:extLst>
            <a:ext uri="{FF2B5EF4-FFF2-40B4-BE49-F238E27FC236}">
              <a16:creationId xmlns:a16="http://schemas.microsoft.com/office/drawing/2014/main" id="{06330BEC-A8D0-445C-BEC9-37172AFDD893}"/>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53" name="Text Box 16">
          <a:extLst>
            <a:ext uri="{FF2B5EF4-FFF2-40B4-BE49-F238E27FC236}">
              <a16:creationId xmlns:a16="http://schemas.microsoft.com/office/drawing/2014/main" id="{A3F805A3-9C02-461E-936D-6938733321D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54" name="Text Box 17">
          <a:extLst>
            <a:ext uri="{FF2B5EF4-FFF2-40B4-BE49-F238E27FC236}">
              <a16:creationId xmlns:a16="http://schemas.microsoft.com/office/drawing/2014/main" id="{56F16EBC-E930-43BE-9F30-AE7069A5B21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55" name="Text Box 18">
          <a:extLst>
            <a:ext uri="{FF2B5EF4-FFF2-40B4-BE49-F238E27FC236}">
              <a16:creationId xmlns:a16="http://schemas.microsoft.com/office/drawing/2014/main" id="{1D2D19BA-904A-4480-AFA5-EBCF1DD02C0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56" name="Text Box 19">
          <a:extLst>
            <a:ext uri="{FF2B5EF4-FFF2-40B4-BE49-F238E27FC236}">
              <a16:creationId xmlns:a16="http://schemas.microsoft.com/office/drawing/2014/main" id="{E0558191-CE9C-4BE9-A217-FDF15EC415F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57" name="Text Box 16">
          <a:extLst>
            <a:ext uri="{FF2B5EF4-FFF2-40B4-BE49-F238E27FC236}">
              <a16:creationId xmlns:a16="http://schemas.microsoft.com/office/drawing/2014/main" id="{C3DB319E-523A-4686-B48F-8052135F02F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58" name="Text Box 17">
          <a:extLst>
            <a:ext uri="{FF2B5EF4-FFF2-40B4-BE49-F238E27FC236}">
              <a16:creationId xmlns:a16="http://schemas.microsoft.com/office/drawing/2014/main" id="{A5AA5C58-3CBB-49EA-85DF-9D28E1EBDD82}"/>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59" name="Text Box 18">
          <a:extLst>
            <a:ext uri="{FF2B5EF4-FFF2-40B4-BE49-F238E27FC236}">
              <a16:creationId xmlns:a16="http://schemas.microsoft.com/office/drawing/2014/main" id="{38EE4201-CF6F-4AE0-8648-3B04CFC3B785}"/>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60" name="Text Box 19">
          <a:extLst>
            <a:ext uri="{FF2B5EF4-FFF2-40B4-BE49-F238E27FC236}">
              <a16:creationId xmlns:a16="http://schemas.microsoft.com/office/drawing/2014/main" id="{AAC3FF17-BA06-4539-9E1A-BCA4A7F30AF4}"/>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61" name="Text Box 16">
          <a:extLst>
            <a:ext uri="{FF2B5EF4-FFF2-40B4-BE49-F238E27FC236}">
              <a16:creationId xmlns:a16="http://schemas.microsoft.com/office/drawing/2014/main" id="{E3461970-DA60-457C-8DC9-39590BC57E51}"/>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62" name="Text Box 17">
          <a:extLst>
            <a:ext uri="{FF2B5EF4-FFF2-40B4-BE49-F238E27FC236}">
              <a16:creationId xmlns:a16="http://schemas.microsoft.com/office/drawing/2014/main" id="{B16C63CA-4848-49C9-AE5C-38DF7999E2FE}"/>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63" name="Text Box 18">
          <a:extLst>
            <a:ext uri="{FF2B5EF4-FFF2-40B4-BE49-F238E27FC236}">
              <a16:creationId xmlns:a16="http://schemas.microsoft.com/office/drawing/2014/main" id="{AB67BB4F-FEC5-4CE8-8508-E0C673E66FA4}"/>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64" name="Text Box 19">
          <a:extLst>
            <a:ext uri="{FF2B5EF4-FFF2-40B4-BE49-F238E27FC236}">
              <a16:creationId xmlns:a16="http://schemas.microsoft.com/office/drawing/2014/main" id="{61FCF288-0B1F-47A1-8817-2B7CF67E37F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65" name="Text Box 16">
          <a:extLst>
            <a:ext uri="{FF2B5EF4-FFF2-40B4-BE49-F238E27FC236}">
              <a16:creationId xmlns:a16="http://schemas.microsoft.com/office/drawing/2014/main" id="{5CD6A7DB-9D14-4175-85D2-420B065C34D6}"/>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66" name="Text Box 17">
          <a:extLst>
            <a:ext uri="{FF2B5EF4-FFF2-40B4-BE49-F238E27FC236}">
              <a16:creationId xmlns:a16="http://schemas.microsoft.com/office/drawing/2014/main" id="{20D5EF7D-9589-4003-A095-DBC5DF7E91D9}"/>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67" name="Text Box 18">
          <a:extLst>
            <a:ext uri="{FF2B5EF4-FFF2-40B4-BE49-F238E27FC236}">
              <a16:creationId xmlns:a16="http://schemas.microsoft.com/office/drawing/2014/main" id="{9D878CAE-270F-4159-BCF5-E6F6514247E0}"/>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68" name="Text Box 19">
          <a:extLst>
            <a:ext uri="{FF2B5EF4-FFF2-40B4-BE49-F238E27FC236}">
              <a16:creationId xmlns:a16="http://schemas.microsoft.com/office/drawing/2014/main" id="{50DED1C4-EA56-454F-8A79-AED312D469DC}"/>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014"/>
    <xdr:sp macro="" textlink="">
      <xdr:nvSpPr>
        <xdr:cNvPr id="1369" name="Text Box 15">
          <a:extLst>
            <a:ext uri="{FF2B5EF4-FFF2-40B4-BE49-F238E27FC236}">
              <a16:creationId xmlns:a16="http://schemas.microsoft.com/office/drawing/2014/main" id="{FAC99A6E-5A81-4803-B7B7-80BDB6D405A8}"/>
            </a:ext>
          </a:extLst>
        </xdr:cNvPr>
        <xdr:cNvSpPr txBox="1">
          <a:spLocks noChangeArrowheads="1"/>
        </xdr:cNvSpPr>
      </xdr:nvSpPr>
      <xdr:spPr bwMode="auto">
        <a:xfrm>
          <a:off x="3706091" y="413009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70" name="Text Box 16">
          <a:extLst>
            <a:ext uri="{FF2B5EF4-FFF2-40B4-BE49-F238E27FC236}">
              <a16:creationId xmlns:a16="http://schemas.microsoft.com/office/drawing/2014/main" id="{BDEE638C-D576-4258-86DE-524FC5E5D3BE}"/>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71" name="Text Box 17">
          <a:extLst>
            <a:ext uri="{FF2B5EF4-FFF2-40B4-BE49-F238E27FC236}">
              <a16:creationId xmlns:a16="http://schemas.microsoft.com/office/drawing/2014/main" id="{3A68BF2B-9E50-4A1A-A4A8-82A43094C498}"/>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72" name="Text Box 18">
          <a:extLst>
            <a:ext uri="{FF2B5EF4-FFF2-40B4-BE49-F238E27FC236}">
              <a16:creationId xmlns:a16="http://schemas.microsoft.com/office/drawing/2014/main" id="{FC48ED3E-3DF4-4C1B-BFEF-34089D0ECFED}"/>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73" name="Text Box 19">
          <a:extLst>
            <a:ext uri="{FF2B5EF4-FFF2-40B4-BE49-F238E27FC236}">
              <a16:creationId xmlns:a16="http://schemas.microsoft.com/office/drawing/2014/main" id="{44510459-A3AE-43A7-B7FE-7CF099CC1AD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374" name="Text Box 15">
          <a:extLst>
            <a:ext uri="{FF2B5EF4-FFF2-40B4-BE49-F238E27FC236}">
              <a16:creationId xmlns:a16="http://schemas.microsoft.com/office/drawing/2014/main" id="{5D4E293B-CCAB-49A3-A502-056040E961AB}"/>
            </a:ext>
          </a:extLst>
        </xdr:cNvPr>
        <xdr:cNvSpPr txBox="1">
          <a:spLocks noChangeArrowheads="1"/>
        </xdr:cNvSpPr>
      </xdr:nvSpPr>
      <xdr:spPr bwMode="auto">
        <a:xfrm>
          <a:off x="6768234"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75" name="Text Box 16">
          <a:extLst>
            <a:ext uri="{FF2B5EF4-FFF2-40B4-BE49-F238E27FC236}">
              <a16:creationId xmlns:a16="http://schemas.microsoft.com/office/drawing/2014/main" id="{A1D4823E-8CA9-4B4E-97D0-59CE86B32865}"/>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76" name="Text Box 17">
          <a:extLst>
            <a:ext uri="{FF2B5EF4-FFF2-40B4-BE49-F238E27FC236}">
              <a16:creationId xmlns:a16="http://schemas.microsoft.com/office/drawing/2014/main" id="{4D5FD842-7F73-4B6C-A257-2236F61D276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77" name="Text Box 18">
          <a:extLst>
            <a:ext uri="{FF2B5EF4-FFF2-40B4-BE49-F238E27FC236}">
              <a16:creationId xmlns:a16="http://schemas.microsoft.com/office/drawing/2014/main" id="{2A1C8C37-58DE-4358-8A64-681F4BAA420B}"/>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78" name="Text Box 16">
          <a:extLst>
            <a:ext uri="{FF2B5EF4-FFF2-40B4-BE49-F238E27FC236}">
              <a16:creationId xmlns:a16="http://schemas.microsoft.com/office/drawing/2014/main" id="{FD0E7258-709A-4345-8763-403FE42F0761}"/>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79" name="Text Box 17">
          <a:extLst>
            <a:ext uri="{FF2B5EF4-FFF2-40B4-BE49-F238E27FC236}">
              <a16:creationId xmlns:a16="http://schemas.microsoft.com/office/drawing/2014/main" id="{57E3C16E-1A6B-43F3-A011-7350A8B990A3}"/>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80" name="Text Box 18">
          <a:extLst>
            <a:ext uri="{FF2B5EF4-FFF2-40B4-BE49-F238E27FC236}">
              <a16:creationId xmlns:a16="http://schemas.microsoft.com/office/drawing/2014/main" id="{C412FBD0-1153-42A1-A290-EDBBFB76556C}"/>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81" name="Text Box 19">
          <a:extLst>
            <a:ext uri="{FF2B5EF4-FFF2-40B4-BE49-F238E27FC236}">
              <a16:creationId xmlns:a16="http://schemas.microsoft.com/office/drawing/2014/main" id="{336314DE-16A6-4CBA-83D5-1ED1082BDA9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442269"/>
    <xdr:sp macro="" textlink="">
      <xdr:nvSpPr>
        <xdr:cNvPr id="1382" name="Text Box 15">
          <a:extLst>
            <a:ext uri="{FF2B5EF4-FFF2-40B4-BE49-F238E27FC236}">
              <a16:creationId xmlns:a16="http://schemas.microsoft.com/office/drawing/2014/main" id="{600C220C-1E8E-45E9-9543-3F09C6E8AFFA}"/>
            </a:ext>
          </a:extLst>
        </xdr:cNvPr>
        <xdr:cNvSpPr txBox="1">
          <a:spLocks noChangeArrowheads="1"/>
        </xdr:cNvSpPr>
      </xdr:nvSpPr>
      <xdr:spPr bwMode="auto">
        <a:xfrm>
          <a:off x="9615343"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83" name="Text Box 16">
          <a:extLst>
            <a:ext uri="{FF2B5EF4-FFF2-40B4-BE49-F238E27FC236}">
              <a16:creationId xmlns:a16="http://schemas.microsoft.com/office/drawing/2014/main" id="{CB8D282F-A8CC-4744-9E9C-2EB61B733A9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84" name="Text Box 17">
          <a:extLst>
            <a:ext uri="{FF2B5EF4-FFF2-40B4-BE49-F238E27FC236}">
              <a16:creationId xmlns:a16="http://schemas.microsoft.com/office/drawing/2014/main" id="{8650AF3E-AC6F-460E-8322-9FA3B92938E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85" name="Text Box 18">
          <a:extLst>
            <a:ext uri="{FF2B5EF4-FFF2-40B4-BE49-F238E27FC236}">
              <a16:creationId xmlns:a16="http://schemas.microsoft.com/office/drawing/2014/main" id="{0CC4E55F-4C79-4C3A-BF5C-A505CBFAA26E}"/>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86" name="Text Box 19">
          <a:extLst>
            <a:ext uri="{FF2B5EF4-FFF2-40B4-BE49-F238E27FC236}">
              <a16:creationId xmlns:a16="http://schemas.microsoft.com/office/drawing/2014/main" id="{2DE926E5-B2F3-4854-8FA7-8B419AD367A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87" name="Text Box 16">
          <a:extLst>
            <a:ext uri="{FF2B5EF4-FFF2-40B4-BE49-F238E27FC236}">
              <a16:creationId xmlns:a16="http://schemas.microsoft.com/office/drawing/2014/main" id="{17A59AC9-7A04-4AC6-B967-8FEF3BCBCDE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88" name="Text Box 17">
          <a:extLst>
            <a:ext uri="{FF2B5EF4-FFF2-40B4-BE49-F238E27FC236}">
              <a16:creationId xmlns:a16="http://schemas.microsoft.com/office/drawing/2014/main" id="{1B4B0AB5-DDB9-4206-A044-8F36FD18D42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89" name="Text Box 18">
          <a:extLst>
            <a:ext uri="{FF2B5EF4-FFF2-40B4-BE49-F238E27FC236}">
              <a16:creationId xmlns:a16="http://schemas.microsoft.com/office/drawing/2014/main" id="{18EC73DB-FCC4-4947-A8D7-AEA5316E238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90" name="Text Box 19">
          <a:extLst>
            <a:ext uri="{FF2B5EF4-FFF2-40B4-BE49-F238E27FC236}">
              <a16:creationId xmlns:a16="http://schemas.microsoft.com/office/drawing/2014/main" id="{967B4290-6A7F-4CC4-973C-FBF7DC90D76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91" name="Text Box 16">
          <a:extLst>
            <a:ext uri="{FF2B5EF4-FFF2-40B4-BE49-F238E27FC236}">
              <a16:creationId xmlns:a16="http://schemas.microsoft.com/office/drawing/2014/main" id="{42F1EDF5-1999-42DD-BBAE-5451D4D6C61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92" name="Text Box 17">
          <a:extLst>
            <a:ext uri="{FF2B5EF4-FFF2-40B4-BE49-F238E27FC236}">
              <a16:creationId xmlns:a16="http://schemas.microsoft.com/office/drawing/2014/main" id="{BEF11387-7A67-4219-BE0D-13CE8C60DA6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93" name="Text Box 18">
          <a:extLst>
            <a:ext uri="{FF2B5EF4-FFF2-40B4-BE49-F238E27FC236}">
              <a16:creationId xmlns:a16="http://schemas.microsoft.com/office/drawing/2014/main" id="{739A849C-81B4-481D-940D-3AE733012AD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94" name="Text Box 19">
          <a:extLst>
            <a:ext uri="{FF2B5EF4-FFF2-40B4-BE49-F238E27FC236}">
              <a16:creationId xmlns:a16="http://schemas.microsoft.com/office/drawing/2014/main" id="{A1493939-F85B-488F-B21E-D2BD34BB349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95" name="Text Box 16">
          <a:extLst>
            <a:ext uri="{FF2B5EF4-FFF2-40B4-BE49-F238E27FC236}">
              <a16:creationId xmlns:a16="http://schemas.microsoft.com/office/drawing/2014/main" id="{6530EA78-31B6-46AC-9007-9FC120D24A0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96" name="Text Box 17">
          <a:extLst>
            <a:ext uri="{FF2B5EF4-FFF2-40B4-BE49-F238E27FC236}">
              <a16:creationId xmlns:a16="http://schemas.microsoft.com/office/drawing/2014/main" id="{C2352734-52E3-4559-AA50-476F46D3729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97" name="Text Box 18">
          <a:extLst>
            <a:ext uri="{FF2B5EF4-FFF2-40B4-BE49-F238E27FC236}">
              <a16:creationId xmlns:a16="http://schemas.microsoft.com/office/drawing/2014/main" id="{914E1AF2-0B8C-45BD-807F-EC224422AF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98" name="Text Box 19">
          <a:extLst>
            <a:ext uri="{FF2B5EF4-FFF2-40B4-BE49-F238E27FC236}">
              <a16:creationId xmlns:a16="http://schemas.microsoft.com/office/drawing/2014/main" id="{64D3E138-614E-49A0-9629-4F08A94C556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014"/>
    <xdr:sp macro="" textlink="">
      <xdr:nvSpPr>
        <xdr:cNvPr id="1399" name="Text Box 15">
          <a:extLst>
            <a:ext uri="{FF2B5EF4-FFF2-40B4-BE49-F238E27FC236}">
              <a16:creationId xmlns:a16="http://schemas.microsoft.com/office/drawing/2014/main" id="{7494F284-4E5C-43C9-92C2-29F88E5D2BE9}"/>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00" name="Text Box 16">
          <a:extLst>
            <a:ext uri="{FF2B5EF4-FFF2-40B4-BE49-F238E27FC236}">
              <a16:creationId xmlns:a16="http://schemas.microsoft.com/office/drawing/2014/main" id="{39910844-B86A-4EEA-9A42-630ADEF948A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01" name="Text Box 17">
          <a:extLst>
            <a:ext uri="{FF2B5EF4-FFF2-40B4-BE49-F238E27FC236}">
              <a16:creationId xmlns:a16="http://schemas.microsoft.com/office/drawing/2014/main" id="{64D62EBF-EC3E-479C-BA62-2723497D761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02" name="Text Box 18">
          <a:extLst>
            <a:ext uri="{FF2B5EF4-FFF2-40B4-BE49-F238E27FC236}">
              <a16:creationId xmlns:a16="http://schemas.microsoft.com/office/drawing/2014/main" id="{912BA4EE-EF91-4983-9597-94402FEB2751}"/>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03" name="Text Box 19">
          <a:extLst>
            <a:ext uri="{FF2B5EF4-FFF2-40B4-BE49-F238E27FC236}">
              <a16:creationId xmlns:a16="http://schemas.microsoft.com/office/drawing/2014/main" id="{1E1B3B41-E1CB-4BA6-A7AC-46C2FEF4AE1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404" name="Text Box 15">
          <a:extLst>
            <a:ext uri="{FF2B5EF4-FFF2-40B4-BE49-F238E27FC236}">
              <a16:creationId xmlns:a16="http://schemas.microsoft.com/office/drawing/2014/main" id="{1CFFADBD-0399-4830-AD0A-FAFDE61A5BA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05" name="Text Box 16">
          <a:extLst>
            <a:ext uri="{FF2B5EF4-FFF2-40B4-BE49-F238E27FC236}">
              <a16:creationId xmlns:a16="http://schemas.microsoft.com/office/drawing/2014/main" id="{13CC4614-9550-4FA8-BD6C-92FBCBFD7F4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06" name="Text Box 17">
          <a:extLst>
            <a:ext uri="{FF2B5EF4-FFF2-40B4-BE49-F238E27FC236}">
              <a16:creationId xmlns:a16="http://schemas.microsoft.com/office/drawing/2014/main" id="{30EB6816-1426-4366-8A98-6DDF9386EE4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07" name="Text Box 18">
          <a:extLst>
            <a:ext uri="{FF2B5EF4-FFF2-40B4-BE49-F238E27FC236}">
              <a16:creationId xmlns:a16="http://schemas.microsoft.com/office/drawing/2014/main" id="{6A17ABD2-B887-4661-AFEE-05ED2D1D063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08" name="Text Box 16">
          <a:extLst>
            <a:ext uri="{FF2B5EF4-FFF2-40B4-BE49-F238E27FC236}">
              <a16:creationId xmlns:a16="http://schemas.microsoft.com/office/drawing/2014/main" id="{B5725F55-2820-4DAB-A246-73D2E436E5B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09" name="Text Box 17">
          <a:extLst>
            <a:ext uri="{FF2B5EF4-FFF2-40B4-BE49-F238E27FC236}">
              <a16:creationId xmlns:a16="http://schemas.microsoft.com/office/drawing/2014/main" id="{20C9D5BA-3C6F-400F-BD6E-F229CF036BF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10" name="Text Box 18">
          <a:extLst>
            <a:ext uri="{FF2B5EF4-FFF2-40B4-BE49-F238E27FC236}">
              <a16:creationId xmlns:a16="http://schemas.microsoft.com/office/drawing/2014/main" id="{732BBE32-AF4F-4B63-BC9D-1E548993F5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11" name="Text Box 19">
          <a:extLst>
            <a:ext uri="{FF2B5EF4-FFF2-40B4-BE49-F238E27FC236}">
              <a16:creationId xmlns:a16="http://schemas.microsoft.com/office/drawing/2014/main" id="{87190FFE-95FF-41B7-8475-6D2B820ADB7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12" name="Text Box 16">
          <a:extLst>
            <a:ext uri="{FF2B5EF4-FFF2-40B4-BE49-F238E27FC236}">
              <a16:creationId xmlns:a16="http://schemas.microsoft.com/office/drawing/2014/main" id="{2E5FEA5C-D391-41AA-B973-9B43CAD24BC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13" name="Text Box 17">
          <a:extLst>
            <a:ext uri="{FF2B5EF4-FFF2-40B4-BE49-F238E27FC236}">
              <a16:creationId xmlns:a16="http://schemas.microsoft.com/office/drawing/2014/main" id="{C70AE069-E9DA-4548-A03D-BF3687391C2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14" name="Text Box 18">
          <a:extLst>
            <a:ext uri="{FF2B5EF4-FFF2-40B4-BE49-F238E27FC236}">
              <a16:creationId xmlns:a16="http://schemas.microsoft.com/office/drawing/2014/main" id="{E57D9A8D-2289-4036-9EB0-DB953C0ECA2F}"/>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15" name="Text Box 19">
          <a:extLst>
            <a:ext uri="{FF2B5EF4-FFF2-40B4-BE49-F238E27FC236}">
              <a16:creationId xmlns:a16="http://schemas.microsoft.com/office/drawing/2014/main" id="{73413F1C-B939-485A-999E-EC6C7A478C4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16" name="Text Box 16">
          <a:extLst>
            <a:ext uri="{FF2B5EF4-FFF2-40B4-BE49-F238E27FC236}">
              <a16:creationId xmlns:a16="http://schemas.microsoft.com/office/drawing/2014/main" id="{91937B4E-327F-48AD-828D-A550BF60D0B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17" name="Text Box 17">
          <a:extLst>
            <a:ext uri="{FF2B5EF4-FFF2-40B4-BE49-F238E27FC236}">
              <a16:creationId xmlns:a16="http://schemas.microsoft.com/office/drawing/2014/main" id="{14CD8E2D-D556-46F0-B2E5-C8947CD630C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18" name="Text Box 18">
          <a:extLst>
            <a:ext uri="{FF2B5EF4-FFF2-40B4-BE49-F238E27FC236}">
              <a16:creationId xmlns:a16="http://schemas.microsoft.com/office/drawing/2014/main" id="{D45C3389-7C3E-4C3B-A09B-37F65D72127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19" name="Text Box 19">
          <a:extLst>
            <a:ext uri="{FF2B5EF4-FFF2-40B4-BE49-F238E27FC236}">
              <a16:creationId xmlns:a16="http://schemas.microsoft.com/office/drawing/2014/main" id="{C6F8F64B-FC37-491C-8E06-6459249CEA4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20" name="Text Box 16">
          <a:extLst>
            <a:ext uri="{FF2B5EF4-FFF2-40B4-BE49-F238E27FC236}">
              <a16:creationId xmlns:a16="http://schemas.microsoft.com/office/drawing/2014/main" id="{8077F415-A72E-437F-81C4-54F11C370AB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21" name="Text Box 17">
          <a:extLst>
            <a:ext uri="{FF2B5EF4-FFF2-40B4-BE49-F238E27FC236}">
              <a16:creationId xmlns:a16="http://schemas.microsoft.com/office/drawing/2014/main" id="{03B33C2A-C5CA-4B1C-95B2-F3472C4F152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22" name="Text Box 18">
          <a:extLst>
            <a:ext uri="{FF2B5EF4-FFF2-40B4-BE49-F238E27FC236}">
              <a16:creationId xmlns:a16="http://schemas.microsoft.com/office/drawing/2014/main" id="{64026064-795F-49D4-A1B4-30AE4EFCDD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23" name="Text Box 19">
          <a:extLst>
            <a:ext uri="{FF2B5EF4-FFF2-40B4-BE49-F238E27FC236}">
              <a16:creationId xmlns:a16="http://schemas.microsoft.com/office/drawing/2014/main" id="{29454D43-68AD-4C72-8F2C-C0ED438DFB2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424" name="Text Box 16">
          <a:extLst>
            <a:ext uri="{FF2B5EF4-FFF2-40B4-BE49-F238E27FC236}">
              <a16:creationId xmlns:a16="http://schemas.microsoft.com/office/drawing/2014/main" id="{2E57DFF8-3F12-4B75-A844-C7F0A4B03421}"/>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425" name="Text Box 17">
          <a:extLst>
            <a:ext uri="{FF2B5EF4-FFF2-40B4-BE49-F238E27FC236}">
              <a16:creationId xmlns:a16="http://schemas.microsoft.com/office/drawing/2014/main" id="{205E7B0C-8D3D-42BE-9E6D-823D5598D5A5}"/>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426" name="Text Box 18">
          <a:extLst>
            <a:ext uri="{FF2B5EF4-FFF2-40B4-BE49-F238E27FC236}">
              <a16:creationId xmlns:a16="http://schemas.microsoft.com/office/drawing/2014/main" id="{EB1F95A0-4D20-4EAF-9497-3D8DF79673F8}"/>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427" name="Text Box 19">
          <a:extLst>
            <a:ext uri="{FF2B5EF4-FFF2-40B4-BE49-F238E27FC236}">
              <a16:creationId xmlns:a16="http://schemas.microsoft.com/office/drawing/2014/main" id="{4393EC62-8CC6-43E4-83D9-1C415F061A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014"/>
    <xdr:sp macro="" textlink="">
      <xdr:nvSpPr>
        <xdr:cNvPr id="1428" name="Text Box 15">
          <a:extLst>
            <a:ext uri="{FF2B5EF4-FFF2-40B4-BE49-F238E27FC236}">
              <a16:creationId xmlns:a16="http://schemas.microsoft.com/office/drawing/2014/main" id="{3EC82463-2323-4E1D-95ED-515C5060806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29" name="Text Box 16">
          <a:extLst>
            <a:ext uri="{FF2B5EF4-FFF2-40B4-BE49-F238E27FC236}">
              <a16:creationId xmlns:a16="http://schemas.microsoft.com/office/drawing/2014/main" id="{F37F4A80-7C24-4B72-8F78-081AEF20F3A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30" name="Text Box 17">
          <a:extLst>
            <a:ext uri="{FF2B5EF4-FFF2-40B4-BE49-F238E27FC236}">
              <a16:creationId xmlns:a16="http://schemas.microsoft.com/office/drawing/2014/main" id="{FE2252E7-F902-4CDC-9F7D-86CB9AC2571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31" name="Text Box 18">
          <a:extLst>
            <a:ext uri="{FF2B5EF4-FFF2-40B4-BE49-F238E27FC236}">
              <a16:creationId xmlns:a16="http://schemas.microsoft.com/office/drawing/2014/main" id="{0484BC3E-CD8A-4535-B663-38CC4C5460D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32" name="Text Box 19">
          <a:extLst>
            <a:ext uri="{FF2B5EF4-FFF2-40B4-BE49-F238E27FC236}">
              <a16:creationId xmlns:a16="http://schemas.microsoft.com/office/drawing/2014/main" id="{491649C3-8729-4BD1-9242-A162CE4435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433" name="Text Box 15">
          <a:extLst>
            <a:ext uri="{FF2B5EF4-FFF2-40B4-BE49-F238E27FC236}">
              <a16:creationId xmlns:a16="http://schemas.microsoft.com/office/drawing/2014/main" id="{0C58D4F7-0723-4A87-A10F-A376576E1B84}"/>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34" name="Text Box 16">
          <a:extLst>
            <a:ext uri="{FF2B5EF4-FFF2-40B4-BE49-F238E27FC236}">
              <a16:creationId xmlns:a16="http://schemas.microsoft.com/office/drawing/2014/main" id="{7E776877-5398-484D-9262-A46EA86F6473}"/>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35" name="Text Box 17">
          <a:extLst>
            <a:ext uri="{FF2B5EF4-FFF2-40B4-BE49-F238E27FC236}">
              <a16:creationId xmlns:a16="http://schemas.microsoft.com/office/drawing/2014/main" id="{B825F7E6-E4DA-48E1-936B-86D507FAEA5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36" name="Text Box 18">
          <a:extLst>
            <a:ext uri="{FF2B5EF4-FFF2-40B4-BE49-F238E27FC236}">
              <a16:creationId xmlns:a16="http://schemas.microsoft.com/office/drawing/2014/main" id="{5D75235F-0C4A-4770-94FE-145F55F06EE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37" name="Text Box 16">
          <a:extLst>
            <a:ext uri="{FF2B5EF4-FFF2-40B4-BE49-F238E27FC236}">
              <a16:creationId xmlns:a16="http://schemas.microsoft.com/office/drawing/2014/main" id="{39590808-3B34-42C2-99C4-F2BCE354C05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38" name="Text Box 17">
          <a:extLst>
            <a:ext uri="{FF2B5EF4-FFF2-40B4-BE49-F238E27FC236}">
              <a16:creationId xmlns:a16="http://schemas.microsoft.com/office/drawing/2014/main" id="{6303F833-9577-4C7F-B5C0-6A1E3401304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39" name="Text Box 18">
          <a:extLst>
            <a:ext uri="{FF2B5EF4-FFF2-40B4-BE49-F238E27FC236}">
              <a16:creationId xmlns:a16="http://schemas.microsoft.com/office/drawing/2014/main" id="{A2797C55-BD77-4687-BBB2-1A9102D7480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40" name="Text Box 19">
          <a:extLst>
            <a:ext uri="{FF2B5EF4-FFF2-40B4-BE49-F238E27FC236}">
              <a16:creationId xmlns:a16="http://schemas.microsoft.com/office/drawing/2014/main" id="{541AD493-3FB6-4326-AC14-26D97780084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41" name="Text Box 16">
          <a:extLst>
            <a:ext uri="{FF2B5EF4-FFF2-40B4-BE49-F238E27FC236}">
              <a16:creationId xmlns:a16="http://schemas.microsoft.com/office/drawing/2014/main" id="{EC7AE176-35CE-4044-BAE3-0F91496C6A4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42" name="Text Box 17">
          <a:extLst>
            <a:ext uri="{FF2B5EF4-FFF2-40B4-BE49-F238E27FC236}">
              <a16:creationId xmlns:a16="http://schemas.microsoft.com/office/drawing/2014/main" id="{997FF41C-EC1F-47D3-B398-988FCC4DB02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43" name="Text Box 18">
          <a:extLst>
            <a:ext uri="{FF2B5EF4-FFF2-40B4-BE49-F238E27FC236}">
              <a16:creationId xmlns:a16="http://schemas.microsoft.com/office/drawing/2014/main" id="{5634DE15-2486-4148-8FCB-D2B4EC08F32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44" name="Text Box 19">
          <a:extLst>
            <a:ext uri="{FF2B5EF4-FFF2-40B4-BE49-F238E27FC236}">
              <a16:creationId xmlns:a16="http://schemas.microsoft.com/office/drawing/2014/main" id="{E039A32B-111F-42FF-BFDE-D1C1104E4C9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45" name="Text Box 16">
          <a:extLst>
            <a:ext uri="{FF2B5EF4-FFF2-40B4-BE49-F238E27FC236}">
              <a16:creationId xmlns:a16="http://schemas.microsoft.com/office/drawing/2014/main" id="{B2D70AFA-55F8-40B9-AA82-772FD8828FC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46" name="Text Box 17">
          <a:extLst>
            <a:ext uri="{FF2B5EF4-FFF2-40B4-BE49-F238E27FC236}">
              <a16:creationId xmlns:a16="http://schemas.microsoft.com/office/drawing/2014/main" id="{A1DEA197-5B49-48E7-9684-AD4EDF31B65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47" name="Text Box 18">
          <a:extLst>
            <a:ext uri="{FF2B5EF4-FFF2-40B4-BE49-F238E27FC236}">
              <a16:creationId xmlns:a16="http://schemas.microsoft.com/office/drawing/2014/main" id="{778CC92C-CA4E-48CF-9DDB-09DAC8B0188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48" name="Text Box 19">
          <a:extLst>
            <a:ext uri="{FF2B5EF4-FFF2-40B4-BE49-F238E27FC236}">
              <a16:creationId xmlns:a16="http://schemas.microsoft.com/office/drawing/2014/main" id="{89ED6055-2E5D-4998-A166-4754D6E3CC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49" name="Text Box 16">
          <a:extLst>
            <a:ext uri="{FF2B5EF4-FFF2-40B4-BE49-F238E27FC236}">
              <a16:creationId xmlns:a16="http://schemas.microsoft.com/office/drawing/2014/main" id="{E6521214-F548-424D-8AA4-0C3ADF5CF97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50" name="Text Box 17">
          <a:extLst>
            <a:ext uri="{FF2B5EF4-FFF2-40B4-BE49-F238E27FC236}">
              <a16:creationId xmlns:a16="http://schemas.microsoft.com/office/drawing/2014/main" id="{C149C442-EA42-40B6-BB0A-0F2D24E93CF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51" name="Text Box 18">
          <a:extLst>
            <a:ext uri="{FF2B5EF4-FFF2-40B4-BE49-F238E27FC236}">
              <a16:creationId xmlns:a16="http://schemas.microsoft.com/office/drawing/2014/main" id="{089B247B-E164-4B0F-9C20-8BEE3C46E17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52" name="Text Box 19">
          <a:extLst>
            <a:ext uri="{FF2B5EF4-FFF2-40B4-BE49-F238E27FC236}">
              <a16:creationId xmlns:a16="http://schemas.microsoft.com/office/drawing/2014/main" id="{C8B52FF1-7E11-4823-9948-4194C93E276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1453" name="Text Box 16">
          <a:extLst>
            <a:ext uri="{FF2B5EF4-FFF2-40B4-BE49-F238E27FC236}">
              <a16:creationId xmlns:a16="http://schemas.microsoft.com/office/drawing/2014/main" id="{E3D882E2-AD6F-49EC-930F-4F62FBAD228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1454" name="Text Box 17">
          <a:extLst>
            <a:ext uri="{FF2B5EF4-FFF2-40B4-BE49-F238E27FC236}">
              <a16:creationId xmlns:a16="http://schemas.microsoft.com/office/drawing/2014/main" id="{F4FCAAB3-791E-46E0-9B57-109D874C37B4}"/>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1455" name="Text Box 18">
          <a:extLst>
            <a:ext uri="{FF2B5EF4-FFF2-40B4-BE49-F238E27FC236}">
              <a16:creationId xmlns:a16="http://schemas.microsoft.com/office/drawing/2014/main" id="{8CC64D6C-E8CD-4E0C-87A6-C018A25EB43F}"/>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1456" name="Text Box 19">
          <a:extLst>
            <a:ext uri="{FF2B5EF4-FFF2-40B4-BE49-F238E27FC236}">
              <a16:creationId xmlns:a16="http://schemas.microsoft.com/office/drawing/2014/main" id="{C9690526-1B6D-4211-8948-AA70CE973C1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11</xdr:row>
      <xdr:rowOff>504825</xdr:rowOff>
    </xdr:from>
    <xdr:ext cx="95250" cy="444014"/>
    <xdr:sp macro="" textlink="">
      <xdr:nvSpPr>
        <xdr:cNvPr id="1457" name="Text Box 15">
          <a:extLst>
            <a:ext uri="{FF2B5EF4-FFF2-40B4-BE49-F238E27FC236}">
              <a16:creationId xmlns:a16="http://schemas.microsoft.com/office/drawing/2014/main" id="{DDB0E9D7-8939-4AFD-885D-14B8C7616C7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58" name="Text Box 16">
          <a:extLst>
            <a:ext uri="{FF2B5EF4-FFF2-40B4-BE49-F238E27FC236}">
              <a16:creationId xmlns:a16="http://schemas.microsoft.com/office/drawing/2014/main" id="{31272CE9-D988-4309-9CE0-F0BBB683D65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59" name="Text Box 17">
          <a:extLst>
            <a:ext uri="{FF2B5EF4-FFF2-40B4-BE49-F238E27FC236}">
              <a16:creationId xmlns:a16="http://schemas.microsoft.com/office/drawing/2014/main" id="{67AD8855-FDDB-4061-B3F8-B3E3DD9518A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60" name="Text Box 18">
          <a:extLst>
            <a:ext uri="{FF2B5EF4-FFF2-40B4-BE49-F238E27FC236}">
              <a16:creationId xmlns:a16="http://schemas.microsoft.com/office/drawing/2014/main" id="{C270C43A-3DBE-45CB-87FE-467893B6AD3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61" name="Text Box 19">
          <a:extLst>
            <a:ext uri="{FF2B5EF4-FFF2-40B4-BE49-F238E27FC236}">
              <a16:creationId xmlns:a16="http://schemas.microsoft.com/office/drawing/2014/main" id="{CC9CAF48-D439-4ADA-8301-38FC839F45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11</xdr:row>
      <xdr:rowOff>504825</xdr:rowOff>
    </xdr:from>
    <xdr:ext cx="95250" cy="442269"/>
    <xdr:sp macro="" textlink="">
      <xdr:nvSpPr>
        <xdr:cNvPr id="1462" name="Text Box 15">
          <a:extLst>
            <a:ext uri="{FF2B5EF4-FFF2-40B4-BE49-F238E27FC236}">
              <a16:creationId xmlns:a16="http://schemas.microsoft.com/office/drawing/2014/main" id="{7FFB9239-BEAD-440D-87A4-954B168F33E7}"/>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63" name="Text Box 16">
          <a:extLst>
            <a:ext uri="{FF2B5EF4-FFF2-40B4-BE49-F238E27FC236}">
              <a16:creationId xmlns:a16="http://schemas.microsoft.com/office/drawing/2014/main" id="{A39B7394-0D41-4A28-9040-863EC3A155D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64" name="Text Box 17">
          <a:extLst>
            <a:ext uri="{FF2B5EF4-FFF2-40B4-BE49-F238E27FC236}">
              <a16:creationId xmlns:a16="http://schemas.microsoft.com/office/drawing/2014/main" id="{ECDA8981-0231-43DD-986E-537AAD62397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65" name="Text Box 18">
          <a:extLst>
            <a:ext uri="{FF2B5EF4-FFF2-40B4-BE49-F238E27FC236}">
              <a16:creationId xmlns:a16="http://schemas.microsoft.com/office/drawing/2014/main" id="{CB203DF9-12D8-44F7-A7A1-8687E2158678}"/>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66" name="Text Box 16">
          <a:extLst>
            <a:ext uri="{FF2B5EF4-FFF2-40B4-BE49-F238E27FC236}">
              <a16:creationId xmlns:a16="http://schemas.microsoft.com/office/drawing/2014/main" id="{B355F9AC-1B6C-4610-B0BA-2307C003EF3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67" name="Text Box 17">
          <a:extLst>
            <a:ext uri="{FF2B5EF4-FFF2-40B4-BE49-F238E27FC236}">
              <a16:creationId xmlns:a16="http://schemas.microsoft.com/office/drawing/2014/main" id="{25CEE37F-55F8-46AD-A395-35A07E84D3D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68" name="Text Box 18">
          <a:extLst>
            <a:ext uri="{FF2B5EF4-FFF2-40B4-BE49-F238E27FC236}">
              <a16:creationId xmlns:a16="http://schemas.microsoft.com/office/drawing/2014/main" id="{CC502069-6C1D-4EA0-A22D-3EC7E19B370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69" name="Text Box 19">
          <a:extLst>
            <a:ext uri="{FF2B5EF4-FFF2-40B4-BE49-F238E27FC236}">
              <a16:creationId xmlns:a16="http://schemas.microsoft.com/office/drawing/2014/main" id="{EE1D14BB-8FE3-47AA-A23D-738A5620EFF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70" name="Text Box 16">
          <a:extLst>
            <a:ext uri="{FF2B5EF4-FFF2-40B4-BE49-F238E27FC236}">
              <a16:creationId xmlns:a16="http://schemas.microsoft.com/office/drawing/2014/main" id="{762CFF05-D738-4D48-BC18-1019D1BDEF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71" name="Text Box 17">
          <a:extLst>
            <a:ext uri="{FF2B5EF4-FFF2-40B4-BE49-F238E27FC236}">
              <a16:creationId xmlns:a16="http://schemas.microsoft.com/office/drawing/2014/main" id="{59825447-49E2-4CAC-B4C0-3700FBC4AD1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72" name="Text Box 18">
          <a:extLst>
            <a:ext uri="{FF2B5EF4-FFF2-40B4-BE49-F238E27FC236}">
              <a16:creationId xmlns:a16="http://schemas.microsoft.com/office/drawing/2014/main" id="{15AAA7D4-8CF7-45EF-BD2A-63A2008C664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504825</xdr:rowOff>
    </xdr:from>
    <xdr:ext cx="95250" cy="448496"/>
    <xdr:sp macro="" textlink="">
      <xdr:nvSpPr>
        <xdr:cNvPr id="1474" name="Text Box 15">
          <a:extLst>
            <a:ext uri="{FF2B5EF4-FFF2-40B4-BE49-F238E27FC236}">
              <a16:creationId xmlns:a16="http://schemas.microsoft.com/office/drawing/2014/main" id="{7DE74C36-4DBE-4987-9428-D1C663728B26}"/>
            </a:ext>
          </a:extLst>
        </xdr:cNvPr>
        <xdr:cNvSpPr txBox="1">
          <a:spLocks noChangeArrowheads="1"/>
        </xdr:cNvSpPr>
      </xdr:nvSpPr>
      <xdr:spPr bwMode="auto">
        <a:xfrm>
          <a:off x="3706091" y="4508789"/>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504825</xdr:rowOff>
    </xdr:from>
    <xdr:ext cx="95250" cy="442269"/>
    <xdr:sp macro="" textlink="">
      <xdr:nvSpPr>
        <xdr:cNvPr id="1475" name="Text Box 15">
          <a:extLst>
            <a:ext uri="{FF2B5EF4-FFF2-40B4-BE49-F238E27FC236}">
              <a16:creationId xmlns:a16="http://schemas.microsoft.com/office/drawing/2014/main" id="{189826E8-8678-4506-B387-6C4A2011E61A}"/>
            </a:ext>
          </a:extLst>
        </xdr:cNvPr>
        <xdr:cNvSpPr txBox="1">
          <a:spLocks noChangeArrowheads="1"/>
        </xdr:cNvSpPr>
      </xdr:nvSpPr>
      <xdr:spPr bwMode="auto">
        <a:xfrm>
          <a:off x="6768234"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504825</xdr:rowOff>
    </xdr:from>
    <xdr:ext cx="95250" cy="442269"/>
    <xdr:sp macro="" textlink="">
      <xdr:nvSpPr>
        <xdr:cNvPr id="1476" name="Text Box 15">
          <a:extLst>
            <a:ext uri="{FF2B5EF4-FFF2-40B4-BE49-F238E27FC236}">
              <a16:creationId xmlns:a16="http://schemas.microsoft.com/office/drawing/2014/main" id="{F06D1C90-FC21-4422-AB39-6C7944595AA1}"/>
            </a:ext>
          </a:extLst>
        </xdr:cNvPr>
        <xdr:cNvSpPr txBox="1">
          <a:spLocks noChangeArrowheads="1"/>
        </xdr:cNvSpPr>
      </xdr:nvSpPr>
      <xdr:spPr bwMode="auto">
        <a:xfrm>
          <a:off x="48052182"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504825</xdr:rowOff>
    </xdr:from>
    <xdr:ext cx="95250" cy="213632"/>
    <xdr:sp macro="" textlink="">
      <xdr:nvSpPr>
        <xdr:cNvPr id="1477" name="Text Box 15">
          <a:extLst>
            <a:ext uri="{FF2B5EF4-FFF2-40B4-BE49-F238E27FC236}">
              <a16:creationId xmlns:a16="http://schemas.microsoft.com/office/drawing/2014/main" id="{148538EE-45B1-4EE8-9E41-AB8A0CC0B4C1}"/>
            </a:ext>
          </a:extLst>
        </xdr:cNvPr>
        <xdr:cNvSpPr txBox="1">
          <a:spLocks noChangeArrowheads="1"/>
        </xdr:cNvSpPr>
      </xdr:nvSpPr>
      <xdr:spPr bwMode="auto">
        <a:xfrm>
          <a:off x="3706091" y="45087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504825</xdr:rowOff>
    </xdr:from>
    <xdr:ext cx="95250" cy="444331"/>
    <xdr:sp macro="" textlink="">
      <xdr:nvSpPr>
        <xdr:cNvPr id="1478" name="Text Box 15">
          <a:extLst>
            <a:ext uri="{FF2B5EF4-FFF2-40B4-BE49-F238E27FC236}">
              <a16:creationId xmlns:a16="http://schemas.microsoft.com/office/drawing/2014/main" id="{B34C32D0-2D25-47B2-8F9B-243BC3860349}"/>
            </a:ext>
          </a:extLst>
        </xdr:cNvPr>
        <xdr:cNvSpPr txBox="1">
          <a:spLocks noChangeArrowheads="1"/>
        </xdr:cNvSpPr>
      </xdr:nvSpPr>
      <xdr:spPr bwMode="auto">
        <a:xfrm>
          <a:off x="3706091" y="45087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13</xdr:row>
      <xdr:rowOff>170392</xdr:rowOff>
    </xdr:from>
    <xdr:ext cx="95250" cy="213632"/>
    <xdr:sp macro="" textlink="">
      <xdr:nvSpPr>
        <xdr:cNvPr id="1479" name="Text Box 15">
          <a:extLst>
            <a:ext uri="{FF2B5EF4-FFF2-40B4-BE49-F238E27FC236}">
              <a16:creationId xmlns:a16="http://schemas.microsoft.com/office/drawing/2014/main" id="{9125DF31-06EE-4A3F-905D-F70C95B4B562}"/>
            </a:ext>
          </a:extLst>
        </xdr:cNvPr>
        <xdr:cNvSpPr txBox="1">
          <a:spLocks noChangeArrowheads="1"/>
        </xdr:cNvSpPr>
      </xdr:nvSpPr>
      <xdr:spPr bwMode="auto">
        <a:xfrm>
          <a:off x="8452908" y="432964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80" name="Text Box 16">
          <a:extLst>
            <a:ext uri="{FF2B5EF4-FFF2-40B4-BE49-F238E27FC236}">
              <a16:creationId xmlns:a16="http://schemas.microsoft.com/office/drawing/2014/main" id="{00744E81-E8CC-41FE-9236-08845606E5DE}"/>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81" name="Text Box 17">
          <a:extLst>
            <a:ext uri="{FF2B5EF4-FFF2-40B4-BE49-F238E27FC236}">
              <a16:creationId xmlns:a16="http://schemas.microsoft.com/office/drawing/2014/main" id="{093468B3-0F55-4EAA-84DE-068D99DFF96A}"/>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82" name="Text Box 18">
          <a:extLst>
            <a:ext uri="{FF2B5EF4-FFF2-40B4-BE49-F238E27FC236}">
              <a16:creationId xmlns:a16="http://schemas.microsoft.com/office/drawing/2014/main" id="{543E5810-4E03-4D79-800B-E09376F3EB8D}"/>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83" name="Text Box 19">
          <a:extLst>
            <a:ext uri="{FF2B5EF4-FFF2-40B4-BE49-F238E27FC236}">
              <a16:creationId xmlns:a16="http://schemas.microsoft.com/office/drawing/2014/main" id="{93196C3A-D915-4F86-B806-B300195C311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484" name="Text Box 16">
          <a:extLst>
            <a:ext uri="{FF2B5EF4-FFF2-40B4-BE49-F238E27FC236}">
              <a16:creationId xmlns:a16="http://schemas.microsoft.com/office/drawing/2014/main" id="{F3622A50-11C1-4F62-B13C-476A65AA2177}"/>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485" name="Text Box 17">
          <a:extLst>
            <a:ext uri="{FF2B5EF4-FFF2-40B4-BE49-F238E27FC236}">
              <a16:creationId xmlns:a16="http://schemas.microsoft.com/office/drawing/2014/main" id="{D3BFB281-9E01-451D-BA7E-2A503CB9137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486" name="Text Box 18">
          <a:extLst>
            <a:ext uri="{FF2B5EF4-FFF2-40B4-BE49-F238E27FC236}">
              <a16:creationId xmlns:a16="http://schemas.microsoft.com/office/drawing/2014/main" id="{7D57D79F-3D81-4A6C-AFE5-10E4FF391679}"/>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487" name="Text Box 19">
          <a:extLst>
            <a:ext uri="{FF2B5EF4-FFF2-40B4-BE49-F238E27FC236}">
              <a16:creationId xmlns:a16="http://schemas.microsoft.com/office/drawing/2014/main" id="{3C38AF6E-028C-495B-BE5F-A078B9156895}"/>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1488" name="Text Box 16">
          <a:extLst>
            <a:ext uri="{FF2B5EF4-FFF2-40B4-BE49-F238E27FC236}">
              <a16:creationId xmlns:a16="http://schemas.microsoft.com/office/drawing/2014/main" id="{1C1E741B-28BB-4BDD-B09D-ADF48A6C29E5}"/>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1489" name="Text Box 17">
          <a:extLst>
            <a:ext uri="{FF2B5EF4-FFF2-40B4-BE49-F238E27FC236}">
              <a16:creationId xmlns:a16="http://schemas.microsoft.com/office/drawing/2014/main" id="{CF42996D-DF7E-41D1-9CCF-F6D502D4A609}"/>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1490" name="Text Box 18">
          <a:extLst>
            <a:ext uri="{FF2B5EF4-FFF2-40B4-BE49-F238E27FC236}">
              <a16:creationId xmlns:a16="http://schemas.microsoft.com/office/drawing/2014/main" id="{01D71F6F-554C-49A8-B0C3-4CD6B7301ECA}"/>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1491" name="Text Box 19">
          <a:extLst>
            <a:ext uri="{FF2B5EF4-FFF2-40B4-BE49-F238E27FC236}">
              <a16:creationId xmlns:a16="http://schemas.microsoft.com/office/drawing/2014/main" id="{C86287FC-4711-42AA-A91A-D3F5FDF67F26}"/>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15</xdr:row>
      <xdr:rowOff>504825</xdr:rowOff>
    </xdr:from>
    <xdr:ext cx="95250" cy="444014"/>
    <xdr:sp macro="" textlink="">
      <xdr:nvSpPr>
        <xdr:cNvPr id="1492" name="Text Box 15">
          <a:extLst>
            <a:ext uri="{FF2B5EF4-FFF2-40B4-BE49-F238E27FC236}">
              <a16:creationId xmlns:a16="http://schemas.microsoft.com/office/drawing/2014/main" id="{739E9CFD-9A73-4A01-800A-0C9436033EA8}"/>
            </a:ext>
          </a:extLst>
        </xdr:cNvPr>
        <xdr:cNvSpPr txBox="1">
          <a:spLocks noChangeArrowheads="1"/>
        </xdr:cNvSpPr>
      </xdr:nvSpPr>
      <xdr:spPr bwMode="auto">
        <a:xfrm>
          <a:off x="3706091" y="5377007"/>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93" name="Text Box 16">
          <a:extLst>
            <a:ext uri="{FF2B5EF4-FFF2-40B4-BE49-F238E27FC236}">
              <a16:creationId xmlns:a16="http://schemas.microsoft.com/office/drawing/2014/main" id="{A560A2E6-5712-4990-87B6-F7EE3F0A9E75}"/>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94" name="Text Box 17">
          <a:extLst>
            <a:ext uri="{FF2B5EF4-FFF2-40B4-BE49-F238E27FC236}">
              <a16:creationId xmlns:a16="http://schemas.microsoft.com/office/drawing/2014/main" id="{BFC72EE1-F6C8-4A1F-83EF-992C00D72F7F}"/>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95" name="Text Box 18">
          <a:extLst>
            <a:ext uri="{FF2B5EF4-FFF2-40B4-BE49-F238E27FC236}">
              <a16:creationId xmlns:a16="http://schemas.microsoft.com/office/drawing/2014/main" id="{198B9725-7657-40D4-9028-2AC213C8AB0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96" name="Text Box 19">
          <a:extLst>
            <a:ext uri="{FF2B5EF4-FFF2-40B4-BE49-F238E27FC236}">
              <a16:creationId xmlns:a16="http://schemas.microsoft.com/office/drawing/2014/main" id="{0B9E08C8-91AD-4E0D-97F8-84C325BF80D7}"/>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498" name="Text Box 16">
          <a:extLst>
            <a:ext uri="{FF2B5EF4-FFF2-40B4-BE49-F238E27FC236}">
              <a16:creationId xmlns:a16="http://schemas.microsoft.com/office/drawing/2014/main" id="{50C3660B-9C97-41C1-B80D-D3BB037E57D0}"/>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499" name="Text Box 17">
          <a:extLst>
            <a:ext uri="{FF2B5EF4-FFF2-40B4-BE49-F238E27FC236}">
              <a16:creationId xmlns:a16="http://schemas.microsoft.com/office/drawing/2014/main" id="{90ADEE77-17E0-4BD6-B853-9D9DDC503E24}"/>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500" name="Text Box 18">
          <a:extLst>
            <a:ext uri="{FF2B5EF4-FFF2-40B4-BE49-F238E27FC236}">
              <a16:creationId xmlns:a16="http://schemas.microsoft.com/office/drawing/2014/main" id="{7A111372-4C3F-4451-8E0C-279387E868E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1" name="Text Box 16">
          <a:extLst>
            <a:ext uri="{FF2B5EF4-FFF2-40B4-BE49-F238E27FC236}">
              <a16:creationId xmlns:a16="http://schemas.microsoft.com/office/drawing/2014/main" id="{2EE27570-ADDA-434C-8368-599FA1317EC1}"/>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2" name="Text Box 17">
          <a:extLst>
            <a:ext uri="{FF2B5EF4-FFF2-40B4-BE49-F238E27FC236}">
              <a16:creationId xmlns:a16="http://schemas.microsoft.com/office/drawing/2014/main" id="{2A64FB21-FE50-418C-A0E3-5985DE3CE6B7}"/>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3" name="Text Box 18">
          <a:extLst>
            <a:ext uri="{FF2B5EF4-FFF2-40B4-BE49-F238E27FC236}">
              <a16:creationId xmlns:a16="http://schemas.microsoft.com/office/drawing/2014/main" id="{ED4A8E1A-9750-4D6B-B1CA-5AC60767FB78}"/>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4" name="Text Box 19">
          <a:extLst>
            <a:ext uri="{FF2B5EF4-FFF2-40B4-BE49-F238E27FC236}">
              <a16:creationId xmlns:a16="http://schemas.microsoft.com/office/drawing/2014/main" id="{CE891067-0AAF-44DD-BCD6-4939304D1329}"/>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5" name="Text Box 16">
          <a:extLst>
            <a:ext uri="{FF2B5EF4-FFF2-40B4-BE49-F238E27FC236}">
              <a16:creationId xmlns:a16="http://schemas.microsoft.com/office/drawing/2014/main" id="{AE8CA4B1-1867-49E0-A57D-7F00F10F504C}"/>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6" name="Text Box 17">
          <a:extLst>
            <a:ext uri="{FF2B5EF4-FFF2-40B4-BE49-F238E27FC236}">
              <a16:creationId xmlns:a16="http://schemas.microsoft.com/office/drawing/2014/main" id="{C9A97496-BE18-4152-830A-8A5527339503}"/>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7" name="Text Box 18">
          <a:extLst>
            <a:ext uri="{FF2B5EF4-FFF2-40B4-BE49-F238E27FC236}">
              <a16:creationId xmlns:a16="http://schemas.microsoft.com/office/drawing/2014/main" id="{C0775CE6-BB7C-428F-856C-B47912E87A16}"/>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8" name="Text Box 19">
          <a:extLst>
            <a:ext uri="{FF2B5EF4-FFF2-40B4-BE49-F238E27FC236}">
              <a16:creationId xmlns:a16="http://schemas.microsoft.com/office/drawing/2014/main" id="{94FD981D-A315-4894-BD60-96343604DB2D}"/>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09" name="Text Box 16">
          <a:extLst>
            <a:ext uri="{FF2B5EF4-FFF2-40B4-BE49-F238E27FC236}">
              <a16:creationId xmlns:a16="http://schemas.microsoft.com/office/drawing/2014/main" id="{B2CA7AAE-5640-4245-B37D-D9AFE1890E3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10" name="Text Box 17">
          <a:extLst>
            <a:ext uri="{FF2B5EF4-FFF2-40B4-BE49-F238E27FC236}">
              <a16:creationId xmlns:a16="http://schemas.microsoft.com/office/drawing/2014/main" id="{98CA5E7A-D5F7-4A5B-B03C-9CDB128F43EF}"/>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11" name="Text Box 18">
          <a:extLst>
            <a:ext uri="{FF2B5EF4-FFF2-40B4-BE49-F238E27FC236}">
              <a16:creationId xmlns:a16="http://schemas.microsoft.com/office/drawing/2014/main" id="{31A88C69-43AF-48E9-9143-6AE3494FC632}"/>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12" name="Text Box 19">
          <a:extLst>
            <a:ext uri="{FF2B5EF4-FFF2-40B4-BE49-F238E27FC236}">
              <a16:creationId xmlns:a16="http://schemas.microsoft.com/office/drawing/2014/main" id="{7AF13AA3-EF0A-4F5D-ACA5-9AB8BA99F413}"/>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14" name="Text Box 16">
          <a:extLst>
            <a:ext uri="{FF2B5EF4-FFF2-40B4-BE49-F238E27FC236}">
              <a16:creationId xmlns:a16="http://schemas.microsoft.com/office/drawing/2014/main" id="{E43E8CC7-A98E-4E61-9116-A5B4659ED9D3}"/>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15" name="Text Box 17">
          <a:extLst>
            <a:ext uri="{FF2B5EF4-FFF2-40B4-BE49-F238E27FC236}">
              <a16:creationId xmlns:a16="http://schemas.microsoft.com/office/drawing/2014/main" id="{4193BF55-423E-4A80-9595-A533EEEE6705}"/>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16" name="Text Box 18">
          <a:extLst>
            <a:ext uri="{FF2B5EF4-FFF2-40B4-BE49-F238E27FC236}">
              <a16:creationId xmlns:a16="http://schemas.microsoft.com/office/drawing/2014/main" id="{CB8EC99E-B74C-45AB-82F9-5BC4290FA27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17" name="Text Box 19">
          <a:extLst>
            <a:ext uri="{FF2B5EF4-FFF2-40B4-BE49-F238E27FC236}">
              <a16:creationId xmlns:a16="http://schemas.microsoft.com/office/drawing/2014/main" id="{4F9E109D-F330-4741-BBA4-0928762C092F}"/>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504825</xdr:rowOff>
    </xdr:from>
    <xdr:ext cx="95250" cy="442269"/>
    <xdr:sp macro="" textlink="">
      <xdr:nvSpPr>
        <xdr:cNvPr id="1518" name="Text Box 15">
          <a:extLst>
            <a:ext uri="{FF2B5EF4-FFF2-40B4-BE49-F238E27FC236}">
              <a16:creationId xmlns:a16="http://schemas.microsoft.com/office/drawing/2014/main" id="{91334606-1298-4078-BB55-AE050977BD83}"/>
            </a:ext>
          </a:extLst>
        </xdr:cNvPr>
        <xdr:cNvSpPr txBox="1">
          <a:spLocks noChangeArrowheads="1"/>
        </xdr:cNvSpPr>
      </xdr:nvSpPr>
      <xdr:spPr bwMode="auto">
        <a:xfrm>
          <a:off x="6768234"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1519" name="Text Box 16">
          <a:extLst>
            <a:ext uri="{FF2B5EF4-FFF2-40B4-BE49-F238E27FC236}">
              <a16:creationId xmlns:a16="http://schemas.microsoft.com/office/drawing/2014/main" id="{ED611053-AA08-40BF-90F4-5DE12E56A604}"/>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1520" name="Text Box 17">
          <a:extLst>
            <a:ext uri="{FF2B5EF4-FFF2-40B4-BE49-F238E27FC236}">
              <a16:creationId xmlns:a16="http://schemas.microsoft.com/office/drawing/2014/main" id="{B666A416-E08A-4134-AA44-8607C3C2B70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1521" name="Text Box 18">
          <a:extLst>
            <a:ext uri="{FF2B5EF4-FFF2-40B4-BE49-F238E27FC236}">
              <a16:creationId xmlns:a16="http://schemas.microsoft.com/office/drawing/2014/main" id="{CA3C7053-4CF8-46F5-A633-7791F59F9FB5}"/>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1522" name="Text Box 19">
          <a:extLst>
            <a:ext uri="{FF2B5EF4-FFF2-40B4-BE49-F238E27FC236}">
              <a16:creationId xmlns:a16="http://schemas.microsoft.com/office/drawing/2014/main" id="{6B657CBF-FE3D-4221-96B9-92AEB2502FE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504825</xdr:rowOff>
    </xdr:from>
    <xdr:ext cx="95250" cy="442269"/>
    <xdr:sp macro="" textlink="">
      <xdr:nvSpPr>
        <xdr:cNvPr id="1523" name="Text Box 15">
          <a:extLst>
            <a:ext uri="{FF2B5EF4-FFF2-40B4-BE49-F238E27FC236}">
              <a16:creationId xmlns:a16="http://schemas.microsoft.com/office/drawing/2014/main" id="{1E39AE52-D574-4F46-BCCC-38B8B4FE2167}"/>
            </a:ext>
          </a:extLst>
        </xdr:cNvPr>
        <xdr:cNvSpPr txBox="1">
          <a:spLocks noChangeArrowheads="1"/>
        </xdr:cNvSpPr>
      </xdr:nvSpPr>
      <xdr:spPr bwMode="auto">
        <a:xfrm>
          <a:off x="15690273"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014"/>
    <xdr:sp macro="" textlink="">
      <xdr:nvSpPr>
        <xdr:cNvPr id="1524" name="Text Box 15">
          <a:extLst>
            <a:ext uri="{FF2B5EF4-FFF2-40B4-BE49-F238E27FC236}">
              <a16:creationId xmlns:a16="http://schemas.microsoft.com/office/drawing/2014/main" id="{E0CA6FD4-0D78-4DDC-8F37-A02CB4EFE356}"/>
            </a:ext>
          </a:extLst>
        </xdr:cNvPr>
        <xdr:cNvSpPr txBox="1">
          <a:spLocks noChangeArrowheads="1"/>
        </xdr:cNvSpPr>
      </xdr:nvSpPr>
      <xdr:spPr bwMode="auto">
        <a:xfrm>
          <a:off x="3706091" y="361517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25" name="Text Box 16">
          <a:extLst>
            <a:ext uri="{FF2B5EF4-FFF2-40B4-BE49-F238E27FC236}">
              <a16:creationId xmlns:a16="http://schemas.microsoft.com/office/drawing/2014/main" id="{CB7347CF-46A4-4EA0-86CF-E749B1474A09}"/>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26" name="Text Box 17">
          <a:extLst>
            <a:ext uri="{FF2B5EF4-FFF2-40B4-BE49-F238E27FC236}">
              <a16:creationId xmlns:a16="http://schemas.microsoft.com/office/drawing/2014/main" id="{B04D1E89-C9FC-4B0C-B454-DDE51CE7F46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27" name="Text Box 18">
          <a:extLst>
            <a:ext uri="{FF2B5EF4-FFF2-40B4-BE49-F238E27FC236}">
              <a16:creationId xmlns:a16="http://schemas.microsoft.com/office/drawing/2014/main" id="{34BC1373-70A9-487A-9A6E-90D5525217DE}"/>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28" name="Text Box 19">
          <a:extLst>
            <a:ext uri="{FF2B5EF4-FFF2-40B4-BE49-F238E27FC236}">
              <a16:creationId xmlns:a16="http://schemas.microsoft.com/office/drawing/2014/main" id="{B2033E01-0D95-47AF-8496-7D2D0BE59DDC}"/>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213632"/>
    <xdr:sp macro="" textlink="">
      <xdr:nvSpPr>
        <xdr:cNvPr id="1529" name="Text Box 15">
          <a:extLst>
            <a:ext uri="{FF2B5EF4-FFF2-40B4-BE49-F238E27FC236}">
              <a16:creationId xmlns:a16="http://schemas.microsoft.com/office/drawing/2014/main" id="{10B42D6B-D56A-4331-8197-77898F7768D8}"/>
            </a:ext>
          </a:extLst>
        </xdr:cNvPr>
        <xdr:cNvSpPr txBox="1">
          <a:spLocks noChangeArrowheads="1"/>
        </xdr:cNvSpPr>
      </xdr:nvSpPr>
      <xdr:spPr bwMode="auto">
        <a:xfrm>
          <a:off x="3706091"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444331"/>
    <xdr:sp macro="" textlink="">
      <xdr:nvSpPr>
        <xdr:cNvPr id="1530" name="Text Box 15">
          <a:extLst>
            <a:ext uri="{FF2B5EF4-FFF2-40B4-BE49-F238E27FC236}">
              <a16:creationId xmlns:a16="http://schemas.microsoft.com/office/drawing/2014/main" id="{5456CFC5-867F-47B6-B1D9-25D50930036C}"/>
            </a:ext>
          </a:extLst>
        </xdr:cNvPr>
        <xdr:cNvSpPr txBox="1">
          <a:spLocks noChangeArrowheads="1"/>
        </xdr:cNvSpPr>
      </xdr:nvSpPr>
      <xdr:spPr bwMode="auto">
        <a:xfrm>
          <a:off x="3706091" y="379470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1531" name="Text Box 15">
          <a:extLst>
            <a:ext uri="{FF2B5EF4-FFF2-40B4-BE49-F238E27FC236}">
              <a16:creationId xmlns:a16="http://schemas.microsoft.com/office/drawing/2014/main" id="{A49AA27D-F3D1-4692-BC27-0B006F64D720}"/>
            </a:ext>
          </a:extLst>
        </xdr:cNvPr>
        <xdr:cNvSpPr txBox="1">
          <a:spLocks noChangeArrowheads="1"/>
        </xdr:cNvSpPr>
      </xdr:nvSpPr>
      <xdr:spPr bwMode="auto">
        <a:xfrm>
          <a:off x="6768234" y="361517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32" name="Text Box 16">
          <a:extLst>
            <a:ext uri="{FF2B5EF4-FFF2-40B4-BE49-F238E27FC236}">
              <a16:creationId xmlns:a16="http://schemas.microsoft.com/office/drawing/2014/main" id="{9598EBFC-D5D8-40BF-8BED-30C5F79DDB1C}"/>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33" name="Text Box 17">
          <a:extLst>
            <a:ext uri="{FF2B5EF4-FFF2-40B4-BE49-F238E27FC236}">
              <a16:creationId xmlns:a16="http://schemas.microsoft.com/office/drawing/2014/main" id="{6AE8D304-7516-4742-9CD5-31A4FF0847C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34" name="Text Box 18">
          <a:extLst>
            <a:ext uri="{FF2B5EF4-FFF2-40B4-BE49-F238E27FC236}">
              <a16:creationId xmlns:a16="http://schemas.microsoft.com/office/drawing/2014/main" id="{34212A20-11FD-4880-AC36-ADA2CD25CCC0}"/>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504825</xdr:rowOff>
    </xdr:from>
    <xdr:ext cx="95250" cy="213632"/>
    <xdr:sp macro="" textlink="">
      <xdr:nvSpPr>
        <xdr:cNvPr id="1535" name="Text Box 15">
          <a:extLst>
            <a:ext uri="{FF2B5EF4-FFF2-40B4-BE49-F238E27FC236}">
              <a16:creationId xmlns:a16="http://schemas.microsoft.com/office/drawing/2014/main" id="{827D1593-1E4A-43F9-A6D8-B4D24F74E14C}"/>
            </a:ext>
          </a:extLst>
        </xdr:cNvPr>
        <xdr:cNvSpPr txBox="1">
          <a:spLocks noChangeArrowheads="1"/>
        </xdr:cNvSpPr>
      </xdr:nvSpPr>
      <xdr:spPr bwMode="auto">
        <a:xfrm>
          <a:off x="6768234"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36" name="Text Box 16">
          <a:extLst>
            <a:ext uri="{FF2B5EF4-FFF2-40B4-BE49-F238E27FC236}">
              <a16:creationId xmlns:a16="http://schemas.microsoft.com/office/drawing/2014/main" id="{CA39D431-DC7D-4C04-8AB3-E83B00A8BFA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37" name="Text Box 17">
          <a:extLst>
            <a:ext uri="{FF2B5EF4-FFF2-40B4-BE49-F238E27FC236}">
              <a16:creationId xmlns:a16="http://schemas.microsoft.com/office/drawing/2014/main" id="{28DA5597-412A-4B1C-A197-4B43C3895AD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38" name="Text Box 18">
          <a:extLst>
            <a:ext uri="{FF2B5EF4-FFF2-40B4-BE49-F238E27FC236}">
              <a16:creationId xmlns:a16="http://schemas.microsoft.com/office/drawing/2014/main" id="{014CC820-A786-47F6-8982-DCE8080A5B7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39" name="Text Box 19">
          <a:extLst>
            <a:ext uri="{FF2B5EF4-FFF2-40B4-BE49-F238E27FC236}">
              <a16:creationId xmlns:a16="http://schemas.microsoft.com/office/drawing/2014/main" id="{3A2D3AE6-0509-46C6-BF91-63CFBC13D45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40" name="Text Box 16">
          <a:extLst>
            <a:ext uri="{FF2B5EF4-FFF2-40B4-BE49-F238E27FC236}">
              <a16:creationId xmlns:a16="http://schemas.microsoft.com/office/drawing/2014/main" id="{FD61AEC9-BE08-45D3-9394-60DD70D55B20}"/>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41" name="Text Box 17">
          <a:extLst>
            <a:ext uri="{FF2B5EF4-FFF2-40B4-BE49-F238E27FC236}">
              <a16:creationId xmlns:a16="http://schemas.microsoft.com/office/drawing/2014/main" id="{3933EB9E-342C-46A8-9AB4-391D446830A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42" name="Text Box 18">
          <a:extLst>
            <a:ext uri="{FF2B5EF4-FFF2-40B4-BE49-F238E27FC236}">
              <a16:creationId xmlns:a16="http://schemas.microsoft.com/office/drawing/2014/main" id="{AF52F17D-9264-4352-B851-D02ED2879C01}"/>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43" name="Text Box 19">
          <a:extLst>
            <a:ext uri="{FF2B5EF4-FFF2-40B4-BE49-F238E27FC236}">
              <a16:creationId xmlns:a16="http://schemas.microsoft.com/office/drawing/2014/main" id="{AED1A02B-0138-430B-8048-1767E785CBDB}"/>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44" name="Text Box 16">
          <a:extLst>
            <a:ext uri="{FF2B5EF4-FFF2-40B4-BE49-F238E27FC236}">
              <a16:creationId xmlns:a16="http://schemas.microsoft.com/office/drawing/2014/main" id="{FE768798-1A75-47C0-A971-041099BD0CB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45" name="Text Box 17">
          <a:extLst>
            <a:ext uri="{FF2B5EF4-FFF2-40B4-BE49-F238E27FC236}">
              <a16:creationId xmlns:a16="http://schemas.microsoft.com/office/drawing/2014/main" id="{E11F6D05-6B7B-495F-931D-CD67892F0E1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46" name="Text Box 18">
          <a:extLst>
            <a:ext uri="{FF2B5EF4-FFF2-40B4-BE49-F238E27FC236}">
              <a16:creationId xmlns:a16="http://schemas.microsoft.com/office/drawing/2014/main" id="{D951D338-D327-4A87-981C-94D812D84AD1}"/>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47" name="Text Box 19">
          <a:extLst>
            <a:ext uri="{FF2B5EF4-FFF2-40B4-BE49-F238E27FC236}">
              <a16:creationId xmlns:a16="http://schemas.microsoft.com/office/drawing/2014/main" id="{93B3E3A1-53BE-4981-953E-BD54C9070F10}"/>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48" name="Text Box 16">
          <a:extLst>
            <a:ext uri="{FF2B5EF4-FFF2-40B4-BE49-F238E27FC236}">
              <a16:creationId xmlns:a16="http://schemas.microsoft.com/office/drawing/2014/main" id="{4125C643-D169-4369-8B03-73D989AD39E5}"/>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49" name="Text Box 17">
          <a:extLst>
            <a:ext uri="{FF2B5EF4-FFF2-40B4-BE49-F238E27FC236}">
              <a16:creationId xmlns:a16="http://schemas.microsoft.com/office/drawing/2014/main" id="{38B11184-D6CE-48D5-8DC2-D766BEFB11EE}"/>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50" name="Text Box 18">
          <a:extLst>
            <a:ext uri="{FF2B5EF4-FFF2-40B4-BE49-F238E27FC236}">
              <a16:creationId xmlns:a16="http://schemas.microsoft.com/office/drawing/2014/main" id="{C7875718-6AB7-44A3-B454-E835749A59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51" name="Text Box 19">
          <a:extLst>
            <a:ext uri="{FF2B5EF4-FFF2-40B4-BE49-F238E27FC236}">
              <a16:creationId xmlns:a16="http://schemas.microsoft.com/office/drawing/2014/main" id="{FDC757AA-7267-409D-88B6-0F5A4B1FE92F}"/>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1552" name="Text Box 16">
          <a:extLst>
            <a:ext uri="{FF2B5EF4-FFF2-40B4-BE49-F238E27FC236}">
              <a16:creationId xmlns:a16="http://schemas.microsoft.com/office/drawing/2014/main" id="{12DDE240-63A3-4E15-9DB8-C868C8420659}"/>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1553" name="Text Box 17">
          <a:extLst>
            <a:ext uri="{FF2B5EF4-FFF2-40B4-BE49-F238E27FC236}">
              <a16:creationId xmlns:a16="http://schemas.microsoft.com/office/drawing/2014/main" id="{E14E1608-7D17-4337-B1F1-B7E2C2682453}"/>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1554" name="Text Box 18">
          <a:extLst>
            <a:ext uri="{FF2B5EF4-FFF2-40B4-BE49-F238E27FC236}">
              <a16:creationId xmlns:a16="http://schemas.microsoft.com/office/drawing/2014/main" id="{BF4B87C2-50A9-4256-9F03-D2B4AFFCA22D}"/>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1555" name="Text Box 19">
          <a:extLst>
            <a:ext uri="{FF2B5EF4-FFF2-40B4-BE49-F238E27FC236}">
              <a16:creationId xmlns:a16="http://schemas.microsoft.com/office/drawing/2014/main" id="{2EA7D1CE-DA5B-412B-9381-959C5231C000}"/>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014"/>
    <xdr:sp macro="" textlink="">
      <xdr:nvSpPr>
        <xdr:cNvPr id="1556" name="Text Box 15">
          <a:extLst>
            <a:ext uri="{FF2B5EF4-FFF2-40B4-BE49-F238E27FC236}">
              <a16:creationId xmlns:a16="http://schemas.microsoft.com/office/drawing/2014/main" id="{0D77432B-24BD-4397-B41A-7D17DC4BBDC3}"/>
            </a:ext>
          </a:extLst>
        </xdr:cNvPr>
        <xdr:cNvSpPr txBox="1">
          <a:spLocks noChangeArrowheads="1"/>
        </xdr:cNvSpPr>
      </xdr:nvSpPr>
      <xdr:spPr bwMode="auto">
        <a:xfrm>
          <a:off x="3706091" y="414626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57" name="Text Box 16">
          <a:extLst>
            <a:ext uri="{FF2B5EF4-FFF2-40B4-BE49-F238E27FC236}">
              <a16:creationId xmlns:a16="http://schemas.microsoft.com/office/drawing/2014/main" id="{B4B468B0-9F52-46A6-BA3D-4B3342010BC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58" name="Text Box 17">
          <a:extLst>
            <a:ext uri="{FF2B5EF4-FFF2-40B4-BE49-F238E27FC236}">
              <a16:creationId xmlns:a16="http://schemas.microsoft.com/office/drawing/2014/main" id="{F01B3B25-931A-4D9D-9C81-97D2F2148A8A}"/>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59" name="Text Box 18">
          <a:extLst>
            <a:ext uri="{FF2B5EF4-FFF2-40B4-BE49-F238E27FC236}">
              <a16:creationId xmlns:a16="http://schemas.microsoft.com/office/drawing/2014/main" id="{4753B3BB-3CD2-423E-9EA6-A16D857B5E57}"/>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60" name="Text Box 19">
          <a:extLst>
            <a:ext uri="{FF2B5EF4-FFF2-40B4-BE49-F238E27FC236}">
              <a16:creationId xmlns:a16="http://schemas.microsoft.com/office/drawing/2014/main" id="{06CB2CD5-4D79-499B-A3AF-AAC6AA8408A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1561" name="Text Box 15">
          <a:extLst>
            <a:ext uri="{FF2B5EF4-FFF2-40B4-BE49-F238E27FC236}">
              <a16:creationId xmlns:a16="http://schemas.microsoft.com/office/drawing/2014/main" id="{46CAB5E6-1473-4108-9ADC-3C9A7154BF64}"/>
            </a:ext>
          </a:extLst>
        </xdr:cNvPr>
        <xdr:cNvSpPr txBox="1">
          <a:spLocks noChangeArrowheads="1"/>
        </xdr:cNvSpPr>
      </xdr:nvSpPr>
      <xdr:spPr bwMode="auto">
        <a:xfrm>
          <a:off x="6768234" y="41462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62" name="Text Box 16">
          <a:extLst>
            <a:ext uri="{FF2B5EF4-FFF2-40B4-BE49-F238E27FC236}">
              <a16:creationId xmlns:a16="http://schemas.microsoft.com/office/drawing/2014/main" id="{457AB3BF-5D27-4DBD-BEE9-F5C5E5F8F6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63" name="Text Box 17">
          <a:extLst>
            <a:ext uri="{FF2B5EF4-FFF2-40B4-BE49-F238E27FC236}">
              <a16:creationId xmlns:a16="http://schemas.microsoft.com/office/drawing/2014/main" id="{12EE7C86-EBC5-4493-95C0-5B6F3992AD38}"/>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64" name="Text Box 18">
          <a:extLst>
            <a:ext uri="{FF2B5EF4-FFF2-40B4-BE49-F238E27FC236}">
              <a16:creationId xmlns:a16="http://schemas.microsoft.com/office/drawing/2014/main" id="{61613A39-1DAE-4B49-9DFD-5C9253D8A141}"/>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65" name="Text Box 16">
          <a:extLst>
            <a:ext uri="{FF2B5EF4-FFF2-40B4-BE49-F238E27FC236}">
              <a16:creationId xmlns:a16="http://schemas.microsoft.com/office/drawing/2014/main" id="{B09074E0-1B62-4A61-8D28-80B3E620E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66" name="Text Box 17">
          <a:extLst>
            <a:ext uri="{FF2B5EF4-FFF2-40B4-BE49-F238E27FC236}">
              <a16:creationId xmlns:a16="http://schemas.microsoft.com/office/drawing/2014/main" id="{4027B645-8E7A-492D-A347-9C835B226CFC}"/>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67" name="Text Box 18">
          <a:extLst>
            <a:ext uri="{FF2B5EF4-FFF2-40B4-BE49-F238E27FC236}">
              <a16:creationId xmlns:a16="http://schemas.microsoft.com/office/drawing/2014/main" id="{D44228D8-26C4-4FC2-874E-79B3EDF2B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68" name="Text Box 19">
          <a:extLst>
            <a:ext uri="{FF2B5EF4-FFF2-40B4-BE49-F238E27FC236}">
              <a16:creationId xmlns:a16="http://schemas.microsoft.com/office/drawing/2014/main" id="{4281097B-CE1F-4EAE-8618-8F57171D1366}"/>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69" name="Text Box 16">
          <a:extLst>
            <a:ext uri="{FF2B5EF4-FFF2-40B4-BE49-F238E27FC236}">
              <a16:creationId xmlns:a16="http://schemas.microsoft.com/office/drawing/2014/main" id="{5C0200A8-9C10-44FC-B638-953AA25599C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70" name="Text Box 17">
          <a:extLst>
            <a:ext uri="{FF2B5EF4-FFF2-40B4-BE49-F238E27FC236}">
              <a16:creationId xmlns:a16="http://schemas.microsoft.com/office/drawing/2014/main" id="{BD588144-5027-46E8-8783-66D0DCC7A667}"/>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71" name="Text Box 18">
          <a:extLst>
            <a:ext uri="{FF2B5EF4-FFF2-40B4-BE49-F238E27FC236}">
              <a16:creationId xmlns:a16="http://schemas.microsoft.com/office/drawing/2014/main" id="{78931F9B-6984-4CEB-BE78-C621405813ED}"/>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72" name="Text Box 19">
          <a:extLst>
            <a:ext uri="{FF2B5EF4-FFF2-40B4-BE49-F238E27FC236}">
              <a16:creationId xmlns:a16="http://schemas.microsoft.com/office/drawing/2014/main" id="{8E62D781-6342-4F58-BAF1-42FB840B6DB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448496"/>
    <xdr:sp macro="" textlink="">
      <xdr:nvSpPr>
        <xdr:cNvPr id="1573" name="Text Box 15">
          <a:extLst>
            <a:ext uri="{FF2B5EF4-FFF2-40B4-BE49-F238E27FC236}">
              <a16:creationId xmlns:a16="http://schemas.microsoft.com/office/drawing/2014/main" id="{9A730AA6-B09C-4931-B5D7-9B4E48762E3B}"/>
            </a:ext>
          </a:extLst>
        </xdr:cNvPr>
        <xdr:cNvSpPr txBox="1">
          <a:spLocks noChangeArrowheads="1"/>
        </xdr:cNvSpPr>
      </xdr:nvSpPr>
      <xdr:spPr bwMode="auto">
        <a:xfrm>
          <a:off x="3706091" y="4325793"/>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504825</xdr:rowOff>
    </xdr:from>
    <xdr:ext cx="95250" cy="442269"/>
    <xdr:sp macro="" textlink="">
      <xdr:nvSpPr>
        <xdr:cNvPr id="1574" name="Text Box 15">
          <a:extLst>
            <a:ext uri="{FF2B5EF4-FFF2-40B4-BE49-F238E27FC236}">
              <a16:creationId xmlns:a16="http://schemas.microsoft.com/office/drawing/2014/main" id="{66857527-B58D-4282-8AE1-A6B32C694DC1}"/>
            </a:ext>
          </a:extLst>
        </xdr:cNvPr>
        <xdr:cNvSpPr txBox="1">
          <a:spLocks noChangeArrowheads="1"/>
        </xdr:cNvSpPr>
      </xdr:nvSpPr>
      <xdr:spPr bwMode="auto">
        <a:xfrm>
          <a:off x="6768234"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504825</xdr:rowOff>
    </xdr:from>
    <xdr:ext cx="95250" cy="442269"/>
    <xdr:sp macro="" textlink="">
      <xdr:nvSpPr>
        <xdr:cNvPr id="1575" name="Text Box 15">
          <a:extLst>
            <a:ext uri="{FF2B5EF4-FFF2-40B4-BE49-F238E27FC236}">
              <a16:creationId xmlns:a16="http://schemas.microsoft.com/office/drawing/2014/main" id="{121D662A-258A-4E21-9FC5-E40A33C31DFD}"/>
            </a:ext>
          </a:extLst>
        </xdr:cNvPr>
        <xdr:cNvSpPr txBox="1">
          <a:spLocks noChangeArrowheads="1"/>
        </xdr:cNvSpPr>
      </xdr:nvSpPr>
      <xdr:spPr bwMode="auto">
        <a:xfrm>
          <a:off x="15690273"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213632"/>
    <xdr:sp macro="" textlink="">
      <xdr:nvSpPr>
        <xdr:cNvPr id="1576" name="Text Box 15">
          <a:extLst>
            <a:ext uri="{FF2B5EF4-FFF2-40B4-BE49-F238E27FC236}">
              <a16:creationId xmlns:a16="http://schemas.microsoft.com/office/drawing/2014/main" id="{FBEF3D98-BE6A-4C4C-ACFF-C85E56268F50}"/>
            </a:ext>
          </a:extLst>
        </xdr:cNvPr>
        <xdr:cNvSpPr txBox="1">
          <a:spLocks noChangeArrowheads="1"/>
        </xdr:cNvSpPr>
      </xdr:nvSpPr>
      <xdr:spPr bwMode="auto">
        <a:xfrm>
          <a:off x="3706091"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444331"/>
    <xdr:sp macro="" textlink="">
      <xdr:nvSpPr>
        <xdr:cNvPr id="1577" name="Text Box 15">
          <a:extLst>
            <a:ext uri="{FF2B5EF4-FFF2-40B4-BE49-F238E27FC236}">
              <a16:creationId xmlns:a16="http://schemas.microsoft.com/office/drawing/2014/main" id="{FF2D76C3-87AB-460D-AC91-4C25E407BED3}"/>
            </a:ext>
          </a:extLst>
        </xdr:cNvPr>
        <xdr:cNvSpPr txBox="1">
          <a:spLocks noChangeArrowheads="1"/>
        </xdr:cNvSpPr>
      </xdr:nvSpPr>
      <xdr:spPr bwMode="auto">
        <a:xfrm>
          <a:off x="3706091" y="43257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504825</xdr:rowOff>
    </xdr:from>
    <xdr:ext cx="95250" cy="213632"/>
    <xdr:sp macro="" textlink="">
      <xdr:nvSpPr>
        <xdr:cNvPr id="1578" name="Text Box 15">
          <a:extLst>
            <a:ext uri="{FF2B5EF4-FFF2-40B4-BE49-F238E27FC236}">
              <a16:creationId xmlns:a16="http://schemas.microsoft.com/office/drawing/2014/main" id="{80868FC0-3E98-46DC-88EB-E975E747B3AD}"/>
            </a:ext>
          </a:extLst>
        </xdr:cNvPr>
        <xdr:cNvSpPr txBox="1">
          <a:spLocks noChangeArrowheads="1"/>
        </xdr:cNvSpPr>
      </xdr:nvSpPr>
      <xdr:spPr bwMode="auto">
        <a:xfrm>
          <a:off x="6768234"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79" name="Text Box 16">
          <a:extLst>
            <a:ext uri="{FF2B5EF4-FFF2-40B4-BE49-F238E27FC236}">
              <a16:creationId xmlns:a16="http://schemas.microsoft.com/office/drawing/2014/main" id="{7592F477-4C97-414A-A590-635B1A3AFE97}"/>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80" name="Text Box 17">
          <a:extLst>
            <a:ext uri="{FF2B5EF4-FFF2-40B4-BE49-F238E27FC236}">
              <a16:creationId xmlns:a16="http://schemas.microsoft.com/office/drawing/2014/main" id="{D01B1E0C-8F64-4881-AFA0-1B4D7E1E41B1}"/>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81" name="Text Box 18">
          <a:extLst>
            <a:ext uri="{FF2B5EF4-FFF2-40B4-BE49-F238E27FC236}">
              <a16:creationId xmlns:a16="http://schemas.microsoft.com/office/drawing/2014/main" id="{1C2A6337-B65E-47BD-BC94-02E92A7D8C95}"/>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82" name="Text Box 19">
          <a:extLst>
            <a:ext uri="{FF2B5EF4-FFF2-40B4-BE49-F238E27FC236}">
              <a16:creationId xmlns:a16="http://schemas.microsoft.com/office/drawing/2014/main" id="{26620325-AFEB-4C14-8081-3CF1FD64AF86}"/>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83" name="Text Box 16">
          <a:extLst>
            <a:ext uri="{FF2B5EF4-FFF2-40B4-BE49-F238E27FC236}">
              <a16:creationId xmlns:a16="http://schemas.microsoft.com/office/drawing/2014/main" id="{AA87B871-F505-4134-B599-51106FE5BD5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84" name="Text Box 17">
          <a:extLst>
            <a:ext uri="{FF2B5EF4-FFF2-40B4-BE49-F238E27FC236}">
              <a16:creationId xmlns:a16="http://schemas.microsoft.com/office/drawing/2014/main" id="{6BF17569-B708-4124-9254-FC0A2735BC5C}"/>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85" name="Text Box 18">
          <a:extLst>
            <a:ext uri="{FF2B5EF4-FFF2-40B4-BE49-F238E27FC236}">
              <a16:creationId xmlns:a16="http://schemas.microsoft.com/office/drawing/2014/main" id="{E90EC142-046D-4C55-8A88-3EFD222516B7}"/>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86" name="Text Box 19">
          <a:extLst>
            <a:ext uri="{FF2B5EF4-FFF2-40B4-BE49-F238E27FC236}">
              <a16:creationId xmlns:a16="http://schemas.microsoft.com/office/drawing/2014/main" id="{1A3DDC16-72C3-40DB-BA8A-6EEA428914F4}"/>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1587" name="Text Box 16">
          <a:extLst>
            <a:ext uri="{FF2B5EF4-FFF2-40B4-BE49-F238E27FC236}">
              <a16:creationId xmlns:a16="http://schemas.microsoft.com/office/drawing/2014/main" id="{E27F9379-264B-4277-87B1-BAE005AC6595}"/>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1588" name="Text Box 17">
          <a:extLst>
            <a:ext uri="{FF2B5EF4-FFF2-40B4-BE49-F238E27FC236}">
              <a16:creationId xmlns:a16="http://schemas.microsoft.com/office/drawing/2014/main" id="{B77FBF61-049B-4BAE-8398-3A47138B4909}"/>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1589" name="Text Box 18">
          <a:extLst>
            <a:ext uri="{FF2B5EF4-FFF2-40B4-BE49-F238E27FC236}">
              <a16:creationId xmlns:a16="http://schemas.microsoft.com/office/drawing/2014/main" id="{7DC62485-9466-41A0-832E-4008323C14F7}"/>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1590" name="Text Box 19">
          <a:extLst>
            <a:ext uri="{FF2B5EF4-FFF2-40B4-BE49-F238E27FC236}">
              <a16:creationId xmlns:a16="http://schemas.microsoft.com/office/drawing/2014/main" id="{8861D871-CF73-4087-9F3D-3E27A95BF75B}"/>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91" name="Text Box 16">
          <a:extLst>
            <a:ext uri="{FF2B5EF4-FFF2-40B4-BE49-F238E27FC236}">
              <a16:creationId xmlns:a16="http://schemas.microsoft.com/office/drawing/2014/main" id="{77E2D468-7A6F-4130-9FB6-9B0A049A50FF}"/>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92" name="Text Box 17">
          <a:extLst>
            <a:ext uri="{FF2B5EF4-FFF2-40B4-BE49-F238E27FC236}">
              <a16:creationId xmlns:a16="http://schemas.microsoft.com/office/drawing/2014/main" id="{E6A589EB-309F-481E-AF6D-8A370FE72D22}"/>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93" name="Text Box 18">
          <a:extLst>
            <a:ext uri="{FF2B5EF4-FFF2-40B4-BE49-F238E27FC236}">
              <a16:creationId xmlns:a16="http://schemas.microsoft.com/office/drawing/2014/main" id="{14F9D488-B9C6-443D-98E4-B10137242390}"/>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94" name="Text Box 19">
          <a:extLst>
            <a:ext uri="{FF2B5EF4-FFF2-40B4-BE49-F238E27FC236}">
              <a16:creationId xmlns:a16="http://schemas.microsoft.com/office/drawing/2014/main" id="{723ED325-F8CF-4306-81EC-FB87639D7BF9}"/>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95" name="Text Box 16">
          <a:extLst>
            <a:ext uri="{FF2B5EF4-FFF2-40B4-BE49-F238E27FC236}">
              <a16:creationId xmlns:a16="http://schemas.microsoft.com/office/drawing/2014/main" id="{B3234C51-08EB-469B-A4DD-1B9642E2E1A9}"/>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96" name="Text Box 17">
          <a:extLst>
            <a:ext uri="{FF2B5EF4-FFF2-40B4-BE49-F238E27FC236}">
              <a16:creationId xmlns:a16="http://schemas.microsoft.com/office/drawing/2014/main" id="{18DA1026-19D7-4C9D-BC31-3F650D8490B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97" name="Text Box 18">
          <a:extLst>
            <a:ext uri="{FF2B5EF4-FFF2-40B4-BE49-F238E27FC236}">
              <a16:creationId xmlns:a16="http://schemas.microsoft.com/office/drawing/2014/main" id="{F067DF14-EF9D-4E2B-9EFB-DD4E6C664FEB}"/>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598" name="Text Box 16">
          <a:extLst>
            <a:ext uri="{FF2B5EF4-FFF2-40B4-BE49-F238E27FC236}">
              <a16:creationId xmlns:a16="http://schemas.microsoft.com/office/drawing/2014/main" id="{0040CC2D-1486-43DE-928C-C0966C26731F}"/>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599" name="Text Box 17">
          <a:extLst>
            <a:ext uri="{FF2B5EF4-FFF2-40B4-BE49-F238E27FC236}">
              <a16:creationId xmlns:a16="http://schemas.microsoft.com/office/drawing/2014/main" id="{235497A7-E1A0-4337-B5D7-9F1D654DB758}"/>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00" name="Text Box 18">
          <a:extLst>
            <a:ext uri="{FF2B5EF4-FFF2-40B4-BE49-F238E27FC236}">
              <a16:creationId xmlns:a16="http://schemas.microsoft.com/office/drawing/2014/main" id="{228D0AAD-1963-410D-8AE4-AF4A5C66DF0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01" name="Text Box 19">
          <a:extLst>
            <a:ext uri="{FF2B5EF4-FFF2-40B4-BE49-F238E27FC236}">
              <a16:creationId xmlns:a16="http://schemas.microsoft.com/office/drawing/2014/main" id="{255D6614-745E-4A7C-A57F-902AB7D5B220}"/>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02" name="Text Box 16">
          <a:extLst>
            <a:ext uri="{FF2B5EF4-FFF2-40B4-BE49-F238E27FC236}">
              <a16:creationId xmlns:a16="http://schemas.microsoft.com/office/drawing/2014/main" id="{71535F2F-28AF-499B-B5DD-F1E2CA6548C9}"/>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03" name="Text Box 17">
          <a:extLst>
            <a:ext uri="{FF2B5EF4-FFF2-40B4-BE49-F238E27FC236}">
              <a16:creationId xmlns:a16="http://schemas.microsoft.com/office/drawing/2014/main" id="{8DDD459A-6E93-4B13-9B5E-4F3900E5D94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04" name="Text Box 18">
          <a:extLst>
            <a:ext uri="{FF2B5EF4-FFF2-40B4-BE49-F238E27FC236}">
              <a16:creationId xmlns:a16="http://schemas.microsoft.com/office/drawing/2014/main" id="{7B10EA4C-1988-490F-8717-C0D4FFD4160B}"/>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05" name="Text Box 19">
          <a:extLst>
            <a:ext uri="{FF2B5EF4-FFF2-40B4-BE49-F238E27FC236}">
              <a16:creationId xmlns:a16="http://schemas.microsoft.com/office/drawing/2014/main" id="{E1B6476D-255D-41A0-A7E8-B8251227CE1D}"/>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06" name="Text Box 16">
          <a:extLst>
            <a:ext uri="{FF2B5EF4-FFF2-40B4-BE49-F238E27FC236}">
              <a16:creationId xmlns:a16="http://schemas.microsoft.com/office/drawing/2014/main" id="{27DBA62A-A187-446E-856B-0408E5650C55}"/>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07" name="Text Box 17">
          <a:extLst>
            <a:ext uri="{FF2B5EF4-FFF2-40B4-BE49-F238E27FC236}">
              <a16:creationId xmlns:a16="http://schemas.microsoft.com/office/drawing/2014/main" id="{127D5FCA-3C75-40CC-9951-00A08B419B1B}"/>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08" name="Text Box 18">
          <a:extLst>
            <a:ext uri="{FF2B5EF4-FFF2-40B4-BE49-F238E27FC236}">
              <a16:creationId xmlns:a16="http://schemas.microsoft.com/office/drawing/2014/main" id="{29E3D086-F282-4ABE-8569-A05657DB1CB2}"/>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09" name="Text Box 19">
          <a:extLst>
            <a:ext uri="{FF2B5EF4-FFF2-40B4-BE49-F238E27FC236}">
              <a16:creationId xmlns:a16="http://schemas.microsoft.com/office/drawing/2014/main" id="{7AEDF135-6564-45D4-AC92-A0910EF62D23}"/>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461691"/>
    <xdr:sp macro="" textlink="">
      <xdr:nvSpPr>
        <xdr:cNvPr id="1610" name="Text Box 15">
          <a:extLst>
            <a:ext uri="{FF2B5EF4-FFF2-40B4-BE49-F238E27FC236}">
              <a16:creationId xmlns:a16="http://schemas.microsoft.com/office/drawing/2014/main" id="{1412B394-D3CC-4AB9-843F-1071280087A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11" name="Text Box 16">
          <a:extLst>
            <a:ext uri="{FF2B5EF4-FFF2-40B4-BE49-F238E27FC236}">
              <a16:creationId xmlns:a16="http://schemas.microsoft.com/office/drawing/2014/main" id="{DB9A8FF1-C79A-4305-9D77-28C1D12AE02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12" name="Text Box 17">
          <a:extLst>
            <a:ext uri="{FF2B5EF4-FFF2-40B4-BE49-F238E27FC236}">
              <a16:creationId xmlns:a16="http://schemas.microsoft.com/office/drawing/2014/main" id="{A2C2C059-9238-41E9-A304-FAECAA30783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13" name="Text Box 18">
          <a:extLst>
            <a:ext uri="{FF2B5EF4-FFF2-40B4-BE49-F238E27FC236}">
              <a16:creationId xmlns:a16="http://schemas.microsoft.com/office/drawing/2014/main" id="{3781FA22-9C98-49F8-8B15-AF3ABC485DC0}"/>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14" name="Text Box 19">
          <a:extLst>
            <a:ext uri="{FF2B5EF4-FFF2-40B4-BE49-F238E27FC236}">
              <a16:creationId xmlns:a16="http://schemas.microsoft.com/office/drawing/2014/main" id="{F83D04CF-01C4-4572-8D27-4661FB5EC1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504825</xdr:rowOff>
    </xdr:from>
    <xdr:ext cx="95250" cy="442269"/>
    <xdr:sp macro="" textlink="">
      <xdr:nvSpPr>
        <xdr:cNvPr id="1615" name="Text Box 15">
          <a:extLst>
            <a:ext uri="{FF2B5EF4-FFF2-40B4-BE49-F238E27FC236}">
              <a16:creationId xmlns:a16="http://schemas.microsoft.com/office/drawing/2014/main" id="{DA7F112F-2078-4C4B-8BC8-B4B74D7CC72C}"/>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1616" name="Text Box 16">
          <a:extLst>
            <a:ext uri="{FF2B5EF4-FFF2-40B4-BE49-F238E27FC236}">
              <a16:creationId xmlns:a16="http://schemas.microsoft.com/office/drawing/2014/main" id="{59823262-3FEB-4553-91E8-D315770CF2CA}"/>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1617" name="Text Box 17">
          <a:extLst>
            <a:ext uri="{FF2B5EF4-FFF2-40B4-BE49-F238E27FC236}">
              <a16:creationId xmlns:a16="http://schemas.microsoft.com/office/drawing/2014/main" id="{B2E70B7B-99DD-4BB6-976F-1F05840041AC}"/>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1618" name="Text Box 18">
          <a:extLst>
            <a:ext uri="{FF2B5EF4-FFF2-40B4-BE49-F238E27FC236}">
              <a16:creationId xmlns:a16="http://schemas.microsoft.com/office/drawing/2014/main" id="{7468E110-680B-4F91-9A77-DBE57A321733}"/>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1619" name="Text Box 19">
          <a:extLst>
            <a:ext uri="{FF2B5EF4-FFF2-40B4-BE49-F238E27FC236}">
              <a16:creationId xmlns:a16="http://schemas.microsoft.com/office/drawing/2014/main" id="{F16393AB-EA07-48AA-855D-85DCA4A2AB70}"/>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504825</xdr:rowOff>
    </xdr:from>
    <xdr:ext cx="95250" cy="442269"/>
    <xdr:sp macro="" textlink="">
      <xdr:nvSpPr>
        <xdr:cNvPr id="1620" name="Text Box 15">
          <a:extLst>
            <a:ext uri="{FF2B5EF4-FFF2-40B4-BE49-F238E27FC236}">
              <a16:creationId xmlns:a16="http://schemas.microsoft.com/office/drawing/2014/main" id="{C39790C6-A6D5-4106-84A7-5495225FC3E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014"/>
    <xdr:sp macro="" textlink="">
      <xdr:nvSpPr>
        <xdr:cNvPr id="1621" name="Text Box 15">
          <a:extLst>
            <a:ext uri="{FF2B5EF4-FFF2-40B4-BE49-F238E27FC236}">
              <a16:creationId xmlns:a16="http://schemas.microsoft.com/office/drawing/2014/main" id="{8E8B2DC0-9461-4C4F-A476-1A1ECF70C124}"/>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22" name="Text Box 16">
          <a:extLst>
            <a:ext uri="{FF2B5EF4-FFF2-40B4-BE49-F238E27FC236}">
              <a16:creationId xmlns:a16="http://schemas.microsoft.com/office/drawing/2014/main" id="{E1DD7180-8A35-4B88-9494-7D1BFBBFDEC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23" name="Text Box 17">
          <a:extLst>
            <a:ext uri="{FF2B5EF4-FFF2-40B4-BE49-F238E27FC236}">
              <a16:creationId xmlns:a16="http://schemas.microsoft.com/office/drawing/2014/main" id="{844412B3-5C1A-49C2-BFB1-6D316214C82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24" name="Text Box 18">
          <a:extLst>
            <a:ext uri="{FF2B5EF4-FFF2-40B4-BE49-F238E27FC236}">
              <a16:creationId xmlns:a16="http://schemas.microsoft.com/office/drawing/2014/main" id="{5C0D1B44-DCAD-4858-95BB-C02178B197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25" name="Text Box 19">
          <a:extLst>
            <a:ext uri="{FF2B5EF4-FFF2-40B4-BE49-F238E27FC236}">
              <a16:creationId xmlns:a16="http://schemas.microsoft.com/office/drawing/2014/main" id="{301ED08A-52EC-47CD-BEAA-1F3C6D213BE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213632"/>
    <xdr:sp macro="" textlink="">
      <xdr:nvSpPr>
        <xdr:cNvPr id="1626" name="Text Box 15">
          <a:extLst>
            <a:ext uri="{FF2B5EF4-FFF2-40B4-BE49-F238E27FC236}">
              <a16:creationId xmlns:a16="http://schemas.microsoft.com/office/drawing/2014/main" id="{E168CF8E-4FDC-48CE-80CE-5712AFBE95B9}"/>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444331"/>
    <xdr:sp macro="" textlink="">
      <xdr:nvSpPr>
        <xdr:cNvPr id="1627" name="Text Box 15">
          <a:extLst>
            <a:ext uri="{FF2B5EF4-FFF2-40B4-BE49-F238E27FC236}">
              <a16:creationId xmlns:a16="http://schemas.microsoft.com/office/drawing/2014/main" id="{7B7EC614-2E99-480C-BD2E-8BFBC3F97926}"/>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1628" name="Text Box 15">
          <a:extLst>
            <a:ext uri="{FF2B5EF4-FFF2-40B4-BE49-F238E27FC236}">
              <a16:creationId xmlns:a16="http://schemas.microsoft.com/office/drawing/2014/main" id="{2C4CE3A4-49E9-4FF5-AF0D-8CE5954FB49B}"/>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29" name="Text Box 16">
          <a:extLst>
            <a:ext uri="{FF2B5EF4-FFF2-40B4-BE49-F238E27FC236}">
              <a16:creationId xmlns:a16="http://schemas.microsoft.com/office/drawing/2014/main" id="{6414322D-2FFB-44DA-B2C6-99FF6E9A58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30" name="Text Box 17">
          <a:extLst>
            <a:ext uri="{FF2B5EF4-FFF2-40B4-BE49-F238E27FC236}">
              <a16:creationId xmlns:a16="http://schemas.microsoft.com/office/drawing/2014/main" id="{50A7B3A1-FA6B-4CE1-ADDB-CAFB29E8B8AC}"/>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31" name="Text Box 18">
          <a:extLst>
            <a:ext uri="{FF2B5EF4-FFF2-40B4-BE49-F238E27FC236}">
              <a16:creationId xmlns:a16="http://schemas.microsoft.com/office/drawing/2014/main" id="{AB1DE6DB-40FD-463A-959E-150B85C533E2}"/>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504825</xdr:rowOff>
    </xdr:from>
    <xdr:ext cx="95250" cy="213632"/>
    <xdr:sp macro="" textlink="">
      <xdr:nvSpPr>
        <xdr:cNvPr id="1632" name="Text Box 15">
          <a:extLst>
            <a:ext uri="{FF2B5EF4-FFF2-40B4-BE49-F238E27FC236}">
              <a16:creationId xmlns:a16="http://schemas.microsoft.com/office/drawing/2014/main" id="{54790E5C-A57A-4D2D-B7CC-05F86DB8442B}"/>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3" name="Text Box 16">
          <a:extLst>
            <a:ext uri="{FF2B5EF4-FFF2-40B4-BE49-F238E27FC236}">
              <a16:creationId xmlns:a16="http://schemas.microsoft.com/office/drawing/2014/main" id="{EEC83748-1B3F-473B-A67E-9F3E3ADE14F3}"/>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4" name="Text Box 17">
          <a:extLst>
            <a:ext uri="{FF2B5EF4-FFF2-40B4-BE49-F238E27FC236}">
              <a16:creationId xmlns:a16="http://schemas.microsoft.com/office/drawing/2014/main" id="{30DA2991-3477-4E5C-AF4A-B4075A31ED7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5" name="Text Box 18">
          <a:extLst>
            <a:ext uri="{FF2B5EF4-FFF2-40B4-BE49-F238E27FC236}">
              <a16:creationId xmlns:a16="http://schemas.microsoft.com/office/drawing/2014/main" id="{2860D349-913B-482E-BB67-AFC2952CA3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6" name="Text Box 19">
          <a:extLst>
            <a:ext uri="{FF2B5EF4-FFF2-40B4-BE49-F238E27FC236}">
              <a16:creationId xmlns:a16="http://schemas.microsoft.com/office/drawing/2014/main" id="{04BE7F07-C784-44CD-B8F8-64732852E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7" name="Text Box 16">
          <a:extLst>
            <a:ext uri="{FF2B5EF4-FFF2-40B4-BE49-F238E27FC236}">
              <a16:creationId xmlns:a16="http://schemas.microsoft.com/office/drawing/2014/main" id="{A05253B8-45E2-414B-BBB1-F8FFDEAC68A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8" name="Text Box 17">
          <a:extLst>
            <a:ext uri="{FF2B5EF4-FFF2-40B4-BE49-F238E27FC236}">
              <a16:creationId xmlns:a16="http://schemas.microsoft.com/office/drawing/2014/main" id="{95C47D64-0DCA-4C63-A54A-129A3814C2BE}"/>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9" name="Text Box 18">
          <a:extLst>
            <a:ext uri="{FF2B5EF4-FFF2-40B4-BE49-F238E27FC236}">
              <a16:creationId xmlns:a16="http://schemas.microsoft.com/office/drawing/2014/main" id="{C2E1DE94-65D6-4A67-9FA6-E58EA115BF76}"/>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40" name="Text Box 19">
          <a:extLst>
            <a:ext uri="{FF2B5EF4-FFF2-40B4-BE49-F238E27FC236}">
              <a16:creationId xmlns:a16="http://schemas.microsoft.com/office/drawing/2014/main" id="{9E95B9FA-5D23-43FB-9984-E80091C3CBDC}"/>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41" name="Text Box 16">
          <a:extLst>
            <a:ext uri="{FF2B5EF4-FFF2-40B4-BE49-F238E27FC236}">
              <a16:creationId xmlns:a16="http://schemas.microsoft.com/office/drawing/2014/main" id="{83750FB9-4755-40C3-B19E-2F03AFCA422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42" name="Text Box 17">
          <a:extLst>
            <a:ext uri="{FF2B5EF4-FFF2-40B4-BE49-F238E27FC236}">
              <a16:creationId xmlns:a16="http://schemas.microsoft.com/office/drawing/2014/main" id="{24524B73-93C5-44D4-A406-68E15F665A08}"/>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43" name="Text Box 18">
          <a:extLst>
            <a:ext uri="{FF2B5EF4-FFF2-40B4-BE49-F238E27FC236}">
              <a16:creationId xmlns:a16="http://schemas.microsoft.com/office/drawing/2014/main" id="{66096F3A-CAD9-4335-AF25-28025DEEDBD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44" name="Text Box 19">
          <a:extLst>
            <a:ext uri="{FF2B5EF4-FFF2-40B4-BE49-F238E27FC236}">
              <a16:creationId xmlns:a16="http://schemas.microsoft.com/office/drawing/2014/main" id="{A2FC7731-36F7-4294-B4EF-CEADA09DD20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45" name="Text Box 16">
          <a:extLst>
            <a:ext uri="{FF2B5EF4-FFF2-40B4-BE49-F238E27FC236}">
              <a16:creationId xmlns:a16="http://schemas.microsoft.com/office/drawing/2014/main" id="{C8A659F4-33BB-4C2E-B042-168B7CAD21DC}"/>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46" name="Text Box 17">
          <a:extLst>
            <a:ext uri="{FF2B5EF4-FFF2-40B4-BE49-F238E27FC236}">
              <a16:creationId xmlns:a16="http://schemas.microsoft.com/office/drawing/2014/main" id="{42F7E8E5-76E9-40FD-8D87-61AE78E07CB3}"/>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47" name="Text Box 18">
          <a:extLst>
            <a:ext uri="{FF2B5EF4-FFF2-40B4-BE49-F238E27FC236}">
              <a16:creationId xmlns:a16="http://schemas.microsoft.com/office/drawing/2014/main" id="{CC8C9B9C-F986-4B31-9AA0-B07471D30F58}"/>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48" name="Text Box 19">
          <a:extLst>
            <a:ext uri="{FF2B5EF4-FFF2-40B4-BE49-F238E27FC236}">
              <a16:creationId xmlns:a16="http://schemas.microsoft.com/office/drawing/2014/main" id="{39BB9AAF-4B0B-4860-A1D8-6F8EEBFD910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1649" name="Text Box 16">
          <a:extLst>
            <a:ext uri="{FF2B5EF4-FFF2-40B4-BE49-F238E27FC236}">
              <a16:creationId xmlns:a16="http://schemas.microsoft.com/office/drawing/2014/main" id="{D21837B3-3831-4CA4-8EF6-40F3C800F24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1650" name="Text Box 17">
          <a:extLst>
            <a:ext uri="{FF2B5EF4-FFF2-40B4-BE49-F238E27FC236}">
              <a16:creationId xmlns:a16="http://schemas.microsoft.com/office/drawing/2014/main" id="{0114841F-BBF4-461A-84AA-ECE530573A6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1651" name="Text Box 18">
          <a:extLst>
            <a:ext uri="{FF2B5EF4-FFF2-40B4-BE49-F238E27FC236}">
              <a16:creationId xmlns:a16="http://schemas.microsoft.com/office/drawing/2014/main" id="{67CB7E94-6C62-4054-8A95-B262275A7C53}"/>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1652" name="Text Box 19">
          <a:extLst>
            <a:ext uri="{FF2B5EF4-FFF2-40B4-BE49-F238E27FC236}">
              <a16:creationId xmlns:a16="http://schemas.microsoft.com/office/drawing/2014/main" id="{C1141003-FBF7-4DE0-BB74-6F5A2C75B87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014"/>
    <xdr:sp macro="" textlink="">
      <xdr:nvSpPr>
        <xdr:cNvPr id="1653" name="Text Box 15">
          <a:extLst>
            <a:ext uri="{FF2B5EF4-FFF2-40B4-BE49-F238E27FC236}">
              <a16:creationId xmlns:a16="http://schemas.microsoft.com/office/drawing/2014/main" id="{06A0F2D0-9912-4DB0-BE46-5406F39B9EC2}"/>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54" name="Text Box 16">
          <a:extLst>
            <a:ext uri="{FF2B5EF4-FFF2-40B4-BE49-F238E27FC236}">
              <a16:creationId xmlns:a16="http://schemas.microsoft.com/office/drawing/2014/main" id="{6BE32E41-E383-46B1-9077-F0F1F58DCCF3}"/>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55" name="Text Box 17">
          <a:extLst>
            <a:ext uri="{FF2B5EF4-FFF2-40B4-BE49-F238E27FC236}">
              <a16:creationId xmlns:a16="http://schemas.microsoft.com/office/drawing/2014/main" id="{E3DAAACA-FC78-4129-BBF8-7A1C9A337B2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56" name="Text Box 18">
          <a:extLst>
            <a:ext uri="{FF2B5EF4-FFF2-40B4-BE49-F238E27FC236}">
              <a16:creationId xmlns:a16="http://schemas.microsoft.com/office/drawing/2014/main" id="{9C3E43EF-2988-4CA1-805A-7B870010343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57" name="Text Box 19">
          <a:extLst>
            <a:ext uri="{FF2B5EF4-FFF2-40B4-BE49-F238E27FC236}">
              <a16:creationId xmlns:a16="http://schemas.microsoft.com/office/drawing/2014/main" id="{2D1BE19D-EF45-495C-9B7B-E2BB310C08C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1658" name="Text Box 15">
          <a:extLst>
            <a:ext uri="{FF2B5EF4-FFF2-40B4-BE49-F238E27FC236}">
              <a16:creationId xmlns:a16="http://schemas.microsoft.com/office/drawing/2014/main" id="{45E645C3-1E97-43F8-89A0-8B7B9E01ACC0}"/>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59" name="Text Box 16">
          <a:extLst>
            <a:ext uri="{FF2B5EF4-FFF2-40B4-BE49-F238E27FC236}">
              <a16:creationId xmlns:a16="http://schemas.microsoft.com/office/drawing/2014/main" id="{81FA51E0-70F4-45CA-9A00-604A44F4DA1B}"/>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60" name="Text Box 17">
          <a:extLst>
            <a:ext uri="{FF2B5EF4-FFF2-40B4-BE49-F238E27FC236}">
              <a16:creationId xmlns:a16="http://schemas.microsoft.com/office/drawing/2014/main" id="{9A408680-E8C5-40B4-A1C0-A7E2A0227DE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61" name="Text Box 18">
          <a:extLst>
            <a:ext uri="{FF2B5EF4-FFF2-40B4-BE49-F238E27FC236}">
              <a16:creationId xmlns:a16="http://schemas.microsoft.com/office/drawing/2014/main" id="{76D68A74-4061-4475-8A3E-C8008C2BF9F0}"/>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2" name="Text Box 16">
          <a:extLst>
            <a:ext uri="{FF2B5EF4-FFF2-40B4-BE49-F238E27FC236}">
              <a16:creationId xmlns:a16="http://schemas.microsoft.com/office/drawing/2014/main" id="{6D191F1B-8E28-4590-B09C-7880DC0BD6C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3" name="Text Box 17">
          <a:extLst>
            <a:ext uri="{FF2B5EF4-FFF2-40B4-BE49-F238E27FC236}">
              <a16:creationId xmlns:a16="http://schemas.microsoft.com/office/drawing/2014/main" id="{3C149710-8BF2-430C-AD5E-EB786E596EA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4" name="Text Box 18">
          <a:extLst>
            <a:ext uri="{FF2B5EF4-FFF2-40B4-BE49-F238E27FC236}">
              <a16:creationId xmlns:a16="http://schemas.microsoft.com/office/drawing/2014/main" id="{2FF4C6FA-3296-4FE8-89D2-9EF3B02C7D9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5" name="Text Box 19">
          <a:extLst>
            <a:ext uri="{FF2B5EF4-FFF2-40B4-BE49-F238E27FC236}">
              <a16:creationId xmlns:a16="http://schemas.microsoft.com/office/drawing/2014/main" id="{90A49E4C-31BC-4763-B7B0-1BFCC0B8F94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6" name="Text Box 16">
          <a:extLst>
            <a:ext uri="{FF2B5EF4-FFF2-40B4-BE49-F238E27FC236}">
              <a16:creationId xmlns:a16="http://schemas.microsoft.com/office/drawing/2014/main" id="{33587A3F-094F-4FA5-B469-CC930090590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7" name="Text Box 17">
          <a:extLst>
            <a:ext uri="{FF2B5EF4-FFF2-40B4-BE49-F238E27FC236}">
              <a16:creationId xmlns:a16="http://schemas.microsoft.com/office/drawing/2014/main" id="{10D2993A-AE64-4388-8BC6-BCEE0A47FA9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8" name="Text Box 18">
          <a:extLst>
            <a:ext uri="{FF2B5EF4-FFF2-40B4-BE49-F238E27FC236}">
              <a16:creationId xmlns:a16="http://schemas.microsoft.com/office/drawing/2014/main" id="{86195BAB-7869-4D3B-B86A-296AF858E9E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9" name="Text Box 19">
          <a:extLst>
            <a:ext uri="{FF2B5EF4-FFF2-40B4-BE49-F238E27FC236}">
              <a16:creationId xmlns:a16="http://schemas.microsoft.com/office/drawing/2014/main" id="{D4DDD01A-976D-4F12-81D9-061D164B73E2}"/>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448496"/>
    <xdr:sp macro="" textlink="">
      <xdr:nvSpPr>
        <xdr:cNvPr id="1670" name="Text Box 15">
          <a:extLst>
            <a:ext uri="{FF2B5EF4-FFF2-40B4-BE49-F238E27FC236}">
              <a16:creationId xmlns:a16="http://schemas.microsoft.com/office/drawing/2014/main" id="{8776B3DC-1BC0-483B-84C9-4DE4B34974FE}"/>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504825</xdr:rowOff>
    </xdr:from>
    <xdr:ext cx="95250" cy="442269"/>
    <xdr:sp macro="" textlink="">
      <xdr:nvSpPr>
        <xdr:cNvPr id="1671" name="Text Box 15">
          <a:extLst>
            <a:ext uri="{FF2B5EF4-FFF2-40B4-BE49-F238E27FC236}">
              <a16:creationId xmlns:a16="http://schemas.microsoft.com/office/drawing/2014/main" id="{7860BEC5-5627-48B8-A69B-E95CD058244A}"/>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504825</xdr:rowOff>
    </xdr:from>
    <xdr:ext cx="95250" cy="442269"/>
    <xdr:sp macro="" textlink="">
      <xdr:nvSpPr>
        <xdr:cNvPr id="1672" name="Text Box 15">
          <a:extLst>
            <a:ext uri="{FF2B5EF4-FFF2-40B4-BE49-F238E27FC236}">
              <a16:creationId xmlns:a16="http://schemas.microsoft.com/office/drawing/2014/main" id="{EB24D09C-6278-464D-81A8-B9C92D7E064E}"/>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213632"/>
    <xdr:sp macro="" textlink="">
      <xdr:nvSpPr>
        <xdr:cNvPr id="1673" name="Text Box 15">
          <a:extLst>
            <a:ext uri="{FF2B5EF4-FFF2-40B4-BE49-F238E27FC236}">
              <a16:creationId xmlns:a16="http://schemas.microsoft.com/office/drawing/2014/main" id="{4D41578B-15BF-447A-BC93-234D3531B566}"/>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444331"/>
    <xdr:sp macro="" textlink="">
      <xdr:nvSpPr>
        <xdr:cNvPr id="1674" name="Text Box 15">
          <a:extLst>
            <a:ext uri="{FF2B5EF4-FFF2-40B4-BE49-F238E27FC236}">
              <a16:creationId xmlns:a16="http://schemas.microsoft.com/office/drawing/2014/main" id="{ABE95BA8-8168-46A8-B534-962B83696366}"/>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504825</xdr:rowOff>
    </xdr:from>
    <xdr:ext cx="95250" cy="213632"/>
    <xdr:sp macro="" textlink="">
      <xdr:nvSpPr>
        <xdr:cNvPr id="1675" name="Text Box 15">
          <a:extLst>
            <a:ext uri="{FF2B5EF4-FFF2-40B4-BE49-F238E27FC236}">
              <a16:creationId xmlns:a16="http://schemas.microsoft.com/office/drawing/2014/main" id="{6964A56E-7DE8-4F35-9D9D-CCAA6E286D76}"/>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76" name="Text Box 16">
          <a:extLst>
            <a:ext uri="{FF2B5EF4-FFF2-40B4-BE49-F238E27FC236}">
              <a16:creationId xmlns:a16="http://schemas.microsoft.com/office/drawing/2014/main" id="{04081449-A0B4-4503-8BB6-6A9DAEF313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77" name="Text Box 17">
          <a:extLst>
            <a:ext uri="{FF2B5EF4-FFF2-40B4-BE49-F238E27FC236}">
              <a16:creationId xmlns:a16="http://schemas.microsoft.com/office/drawing/2014/main" id="{8548E9FC-F3FA-421C-98AE-7E1C27FA3D1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78" name="Text Box 18">
          <a:extLst>
            <a:ext uri="{FF2B5EF4-FFF2-40B4-BE49-F238E27FC236}">
              <a16:creationId xmlns:a16="http://schemas.microsoft.com/office/drawing/2014/main" id="{DFEC4DE6-46C0-4DD4-B3D2-B6092E7F865F}"/>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79" name="Text Box 19">
          <a:extLst>
            <a:ext uri="{FF2B5EF4-FFF2-40B4-BE49-F238E27FC236}">
              <a16:creationId xmlns:a16="http://schemas.microsoft.com/office/drawing/2014/main" id="{E2F6B95B-B651-4520-A691-D71FED3B008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80" name="Text Box 16">
          <a:extLst>
            <a:ext uri="{FF2B5EF4-FFF2-40B4-BE49-F238E27FC236}">
              <a16:creationId xmlns:a16="http://schemas.microsoft.com/office/drawing/2014/main" id="{C6FBE87F-8625-4BB7-B27D-D3E3D4267D81}"/>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81" name="Text Box 17">
          <a:extLst>
            <a:ext uri="{FF2B5EF4-FFF2-40B4-BE49-F238E27FC236}">
              <a16:creationId xmlns:a16="http://schemas.microsoft.com/office/drawing/2014/main" id="{D218F2A4-6E41-4F8C-B36E-5AFDD64E0392}"/>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82" name="Text Box 18">
          <a:extLst>
            <a:ext uri="{FF2B5EF4-FFF2-40B4-BE49-F238E27FC236}">
              <a16:creationId xmlns:a16="http://schemas.microsoft.com/office/drawing/2014/main" id="{6414758D-6A22-4284-AED0-EB6F24F8A8B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83" name="Text Box 19">
          <a:extLst>
            <a:ext uri="{FF2B5EF4-FFF2-40B4-BE49-F238E27FC236}">
              <a16:creationId xmlns:a16="http://schemas.microsoft.com/office/drawing/2014/main" id="{197278CC-D4BA-4B3E-961B-8C8F7CD1123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1684" name="Text Box 16">
          <a:extLst>
            <a:ext uri="{FF2B5EF4-FFF2-40B4-BE49-F238E27FC236}">
              <a16:creationId xmlns:a16="http://schemas.microsoft.com/office/drawing/2014/main" id="{DAF65640-361B-4E12-9F42-4A1160AD982B}"/>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1685" name="Text Box 17">
          <a:extLst>
            <a:ext uri="{FF2B5EF4-FFF2-40B4-BE49-F238E27FC236}">
              <a16:creationId xmlns:a16="http://schemas.microsoft.com/office/drawing/2014/main" id="{661A5465-D736-4D02-BC33-8A572A543318}"/>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1686" name="Text Box 18">
          <a:extLst>
            <a:ext uri="{FF2B5EF4-FFF2-40B4-BE49-F238E27FC236}">
              <a16:creationId xmlns:a16="http://schemas.microsoft.com/office/drawing/2014/main" id="{56D701A3-8548-459D-89F3-570A75DA562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1687" name="Text Box 19">
          <a:extLst>
            <a:ext uri="{FF2B5EF4-FFF2-40B4-BE49-F238E27FC236}">
              <a16:creationId xmlns:a16="http://schemas.microsoft.com/office/drawing/2014/main" id="{6F2DAC43-C7ED-49A8-A3C4-2652E489DC43}"/>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014"/>
    <xdr:sp macro="" textlink="">
      <xdr:nvSpPr>
        <xdr:cNvPr id="1688" name="Text Box 15">
          <a:extLst>
            <a:ext uri="{FF2B5EF4-FFF2-40B4-BE49-F238E27FC236}">
              <a16:creationId xmlns:a16="http://schemas.microsoft.com/office/drawing/2014/main" id="{B6AF91A6-C0B1-4EDC-B29E-60282DD4FF24}"/>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89" name="Text Box 16">
          <a:extLst>
            <a:ext uri="{FF2B5EF4-FFF2-40B4-BE49-F238E27FC236}">
              <a16:creationId xmlns:a16="http://schemas.microsoft.com/office/drawing/2014/main" id="{F0493820-E4F4-492B-9280-EA29A94808C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90" name="Text Box 17">
          <a:extLst>
            <a:ext uri="{FF2B5EF4-FFF2-40B4-BE49-F238E27FC236}">
              <a16:creationId xmlns:a16="http://schemas.microsoft.com/office/drawing/2014/main" id="{9A2F2192-E922-469A-B108-493B26BD3365}"/>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91" name="Text Box 18">
          <a:extLst>
            <a:ext uri="{FF2B5EF4-FFF2-40B4-BE49-F238E27FC236}">
              <a16:creationId xmlns:a16="http://schemas.microsoft.com/office/drawing/2014/main" id="{51CD7565-2900-4013-9419-AC8B8D12640D}"/>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92" name="Text Box 19">
          <a:extLst>
            <a:ext uri="{FF2B5EF4-FFF2-40B4-BE49-F238E27FC236}">
              <a16:creationId xmlns:a16="http://schemas.microsoft.com/office/drawing/2014/main" id="{2913D4CF-2D4B-4CD4-8691-E1D5CA0A091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1693" name="Text Box 15">
          <a:extLst>
            <a:ext uri="{FF2B5EF4-FFF2-40B4-BE49-F238E27FC236}">
              <a16:creationId xmlns:a16="http://schemas.microsoft.com/office/drawing/2014/main" id="{CBE71CA5-7DCE-42E5-B287-22AD5113A6D9}"/>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94" name="Text Box 16">
          <a:extLst>
            <a:ext uri="{FF2B5EF4-FFF2-40B4-BE49-F238E27FC236}">
              <a16:creationId xmlns:a16="http://schemas.microsoft.com/office/drawing/2014/main" id="{7A556319-79CC-4287-B135-1BD28173EE4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95" name="Text Box 17">
          <a:extLst>
            <a:ext uri="{FF2B5EF4-FFF2-40B4-BE49-F238E27FC236}">
              <a16:creationId xmlns:a16="http://schemas.microsoft.com/office/drawing/2014/main" id="{EEB8C71A-8396-4F60-B6FC-B5985306A10E}"/>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96" name="Text Box 18">
          <a:extLst>
            <a:ext uri="{FF2B5EF4-FFF2-40B4-BE49-F238E27FC236}">
              <a16:creationId xmlns:a16="http://schemas.microsoft.com/office/drawing/2014/main" id="{8E087A3F-0F8D-4BEA-B194-718A7C22FA2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697" name="Text Box 16">
          <a:extLst>
            <a:ext uri="{FF2B5EF4-FFF2-40B4-BE49-F238E27FC236}">
              <a16:creationId xmlns:a16="http://schemas.microsoft.com/office/drawing/2014/main" id="{D4CFE1C8-962B-4869-A88F-2073F702D328}"/>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698" name="Text Box 17">
          <a:extLst>
            <a:ext uri="{FF2B5EF4-FFF2-40B4-BE49-F238E27FC236}">
              <a16:creationId xmlns:a16="http://schemas.microsoft.com/office/drawing/2014/main" id="{83E508AD-F368-408E-8579-FB05BE0E6DE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699" name="Text Box 18">
          <a:extLst>
            <a:ext uri="{FF2B5EF4-FFF2-40B4-BE49-F238E27FC236}">
              <a16:creationId xmlns:a16="http://schemas.microsoft.com/office/drawing/2014/main" id="{0EFA6D46-9D92-4C79-B053-27559B5D744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700" name="Text Box 19">
          <a:extLst>
            <a:ext uri="{FF2B5EF4-FFF2-40B4-BE49-F238E27FC236}">
              <a16:creationId xmlns:a16="http://schemas.microsoft.com/office/drawing/2014/main" id="{A8421C5C-C0D1-4E24-9950-20156F2D41B5}"/>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701" name="Text Box 16">
          <a:extLst>
            <a:ext uri="{FF2B5EF4-FFF2-40B4-BE49-F238E27FC236}">
              <a16:creationId xmlns:a16="http://schemas.microsoft.com/office/drawing/2014/main" id="{930851DA-F6E6-4BE2-953B-C445717EFE12}"/>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702" name="Text Box 17">
          <a:extLst>
            <a:ext uri="{FF2B5EF4-FFF2-40B4-BE49-F238E27FC236}">
              <a16:creationId xmlns:a16="http://schemas.microsoft.com/office/drawing/2014/main" id="{BD52F94A-90C4-4227-A999-1BD287FEBD6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703" name="Text Box 18">
          <a:extLst>
            <a:ext uri="{FF2B5EF4-FFF2-40B4-BE49-F238E27FC236}">
              <a16:creationId xmlns:a16="http://schemas.microsoft.com/office/drawing/2014/main" id="{A5AB7C97-73BB-4EAD-B5D2-29353E960EB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704" name="Text Box 19">
          <a:extLst>
            <a:ext uri="{FF2B5EF4-FFF2-40B4-BE49-F238E27FC236}">
              <a16:creationId xmlns:a16="http://schemas.microsoft.com/office/drawing/2014/main" id="{E69604FA-8867-40AA-A5E6-E5C7D19C561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05" name="Text Box 16">
          <a:extLst>
            <a:ext uri="{FF2B5EF4-FFF2-40B4-BE49-F238E27FC236}">
              <a16:creationId xmlns:a16="http://schemas.microsoft.com/office/drawing/2014/main" id="{DB3FC387-9027-4870-B862-07D5C85207B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06" name="Text Box 17">
          <a:extLst>
            <a:ext uri="{FF2B5EF4-FFF2-40B4-BE49-F238E27FC236}">
              <a16:creationId xmlns:a16="http://schemas.microsoft.com/office/drawing/2014/main" id="{E26FCE46-0B48-48F1-BBD8-149CAAD1842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07" name="Text Box 18">
          <a:extLst>
            <a:ext uri="{FF2B5EF4-FFF2-40B4-BE49-F238E27FC236}">
              <a16:creationId xmlns:a16="http://schemas.microsoft.com/office/drawing/2014/main" id="{3BAEE067-78CD-4137-B09E-EA88B7A7D61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08" name="Text Box 19">
          <a:extLst>
            <a:ext uri="{FF2B5EF4-FFF2-40B4-BE49-F238E27FC236}">
              <a16:creationId xmlns:a16="http://schemas.microsoft.com/office/drawing/2014/main" id="{78EDC750-86E0-4E4E-AE47-72589B71F41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448496"/>
    <xdr:sp macro="" textlink="">
      <xdr:nvSpPr>
        <xdr:cNvPr id="1709" name="Text Box 15">
          <a:extLst>
            <a:ext uri="{FF2B5EF4-FFF2-40B4-BE49-F238E27FC236}">
              <a16:creationId xmlns:a16="http://schemas.microsoft.com/office/drawing/2014/main" id="{48B429E5-1A8D-4F31-8931-A5435B3F1A88}"/>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10" name="Text Box 16">
          <a:extLst>
            <a:ext uri="{FF2B5EF4-FFF2-40B4-BE49-F238E27FC236}">
              <a16:creationId xmlns:a16="http://schemas.microsoft.com/office/drawing/2014/main" id="{05C0A4D1-3FBF-4263-8CEE-7CA18FEA24A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11" name="Text Box 17">
          <a:extLst>
            <a:ext uri="{FF2B5EF4-FFF2-40B4-BE49-F238E27FC236}">
              <a16:creationId xmlns:a16="http://schemas.microsoft.com/office/drawing/2014/main" id="{869EB2AA-CDD6-4E78-BBE4-6C2BB8FA67F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12" name="Text Box 18">
          <a:extLst>
            <a:ext uri="{FF2B5EF4-FFF2-40B4-BE49-F238E27FC236}">
              <a16:creationId xmlns:a16="http://schemas.microsoft.com/office/drawing/2014/main" id="{4A55016E-C64C-4E03-ADBC-D05B2DC5CF2B}"/>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13" name="Text Box 19">
          <a:extLst>
            <a:ext uri="{FF2B5EF4-FFF2-40B4-BE49-F238E27FC236}">
              <a16:creationId xmlns:a16="http://schemas.microsoft.com/office/drawing/2014/main" id="{CF9AFC24-2987-4204-A224-CDF8BD639F55}"/>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504825</xdr:rowOff>
    </xdr:from>
    <xdr:ext cx="95250" cy="442269"/>
    <xdr:sp macro="" textlink="">
      <xdr:nvSpPr>
        <xdr:cNvPr id="1714" name="Text Box 15">
          <a:extLst>
            <a:ext uri="{FF2B5EF4-FFF2-40B4-BE49-F238E27FC236}">
              <a16:creationId xmlns:a16="http://schemas.microsoft.com/office/drawing/2014/main" id="{BA2E2CEF-E5BE-470E-ABCB-FFAB2E3137CE}"/>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1715" name="Text Box 16">
          <a:extLst>
            <a:ext uri="{FF2B5EF4-FFF2-40B4-BE49-F238E27FC236}">
              <a16:creationId xmlns:a16="http://schemas.microsoft.com/office/drawing/2014/main" id="{8CEBD58B-AB55-4910-A556-A5B44EEF5F1A}"/>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1716" name="Text Box 17">
          <a:extLst>
            <a:ext uri="{FF2B5EF4-FFF2-40B4-BE49-F238E27FC236}">
              <a16:creationId xmlns:a16="http://schemas.microsoft.com/office/drawing/2014/main" id="{126F7280-B7D6-41E9-9472-177DBABDBF1D}"/>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1717" name="Text Box 18">
          <a:extLst>
            <a:ext uri="{FF2B5EF4-FFF2-40B4-BE49-F238E27FC236}">
              <a16:creationId xmlns:a16="http://schemas.microsoft.com/office/drawing/2014/main" id="{122100DA-AC02-47FC-93E4-ACCF340B1023}"/>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1718" name="Text Box 19">
          <a:extLst>
            <a:ext uri="{FF2B5EF4-FFF2-40B4-BE49-F238E27FC236}">
              <a16:creationId xmlns:a16="http://schemas.microsoft.com/office/drawing/2014/main" id="{29E6B330-B1C0-439C-B6B8-4825D9D69E5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504825</xdr:rowOff>
    </xdr:from>
    <xdr:ext cx="95250" cy="442269"/>
    <xdr:sp macro="" textlink="">
      <xdr:nvSpPr>
        <xdr:cNvPr id="1719" name="Text Box 15">
          <a:extLst>
            <a:ext uri="{FF2B5EF4-FFF2-40B4-BE49-F238E27FC236}">
              <a16:creationId xmlns:a16="http://schemas.microsoft.com/office/drawing/2014/main" id="{5598523A-452E-482C-A749-20DEA3A3FCFD}"/>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014"/>
    <xdr:sp macro="" textlink="">
      <xdr:nvSpPr>
        <xdr:cNvPr id="1720" name="Text Box 15">
          <a:extLst>
            <a:ext uri="{FF2B5EF4-FFF2-40B4-BE49-F238E27FC236}">
              <a16:creationId xmlns:a16="http://schemas.microsoft.com/office/drawing/2014/main" id="{E46F0CCF-A521-42DD-AC45-7B05389967E1}"/>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21" name="Text Box 16">
          <a:extLst>
            <a:ext uri="{FF2B5EF4-FFF2-40B4-BE49-F238E27FC236}">
              <a16:creationId xmlns:a16="http://schemas.microsoft.com/office/drawing/2014/main" id="{65D19D2B-EAE9-422C-BBE4-F5C07B73299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22" name="Text Box 17">
          <a:extLst>
            <a:ext uri="{FF2B5EF4-FFF2-40B4-BE49-F238E27FC236}">
              <a16:creationId xmlns:a16="http://schemas.microsoft.com/office/drawing/2014/main" id="{82D30CF2-D2DC-40AB-B582-856347D65A9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23" name="Text Box 18">
          <a:extLst>
            <a:ext uri="{FF2B5EF4-FFF2-40B4-BE49-F238E27FC236}">
              <a16:creationId xmlns:a16="http://schemas.microsoft.com/office/drawing/2014/main" id="{1CB1FA4E-AA54-40C5-8BFC-FD22EFAF83C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24" name="Text Box 19">
          <a:extLst>
            <a:ext uri="{FF2B5EF4-FFF2-40B4-BE49-F238E27FC236}">
              <a16:creationId xmlns:a16="http://schemas.microsoft.com/office/drawing/2014/main" id="{4F8B4276-DC7D-4EAA-981D-C6848182CAF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213632"/>
    <xdr:sp macro="" textlink="">
      <xdr:nvSpPr>
        <xdr:cNvPr id="1725" name="Text Box 15">
          <a:extLst>
            <a:ext uri="{FF2B5EF4-FFF2-40B4-BE49-F238E27FC236}">
              <a16:creationId xmlns:a16="http://schemas.microsoft.com/office/drawing/2014/main" id="{DFB65EFB-E0BB-4A5A-A93D-4BFE7149A7F8}"/>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444331"/>
    <xdr:sp macro="" textlink="">
      <xdr:nvSpPr>
        <xdr:cNvPr id="1726" name="Text Box 15">
          <a:extLst>
            <a:ext uri="{FF2B5EF4-FFF2-40B4-BE49-F238E27FC236}">
              <a16:creationId xmlns:a16="http://schemas.microsoft.com/office/drawing/2014/main" id="{DE2DF730-B209-4879-86C5-5235A8016A01}"/>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1727" name="Text Box 15">
          <a:extLst>
            <a:ext uri="{FF2B5EF4-FFF2-40B4-BE49-F238E27FC236}">
              <a16:creationId xmlns:a16="http://schemas.microsoft.com/office/drawing/2014/main" id="{385D7972-E253-4432-8F9D-450B6A74425F}"/>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28" name="Text Box 16">
          <a:extLst>
            <a:ext uri="{FF2B5EF4-FFF2-40B4-BE49-F238E27FC236}">
              <a16:creationId xmlns:a16="http://schemas.microsoft.com/office/drawing/2014/main" id="{A8FBC231-4CBB-4A2B-A9E4-ECDC00CA77F2}"/>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29" name="Text Box 17">
          <a:extLst>
            <a:ext uri="{FF2B5EF4-FFF2-40B4-BE49-F238E27FC236}">
              <a16:creationId xmlns:a16="http://schemas.microsoft.com/office/drawing/2014/main" id="{316D4B57-6A31-4D23-930B-27F46BC77780}"/>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30" name="Text Box 18">
          <a:extLst>
            <a:ext uri="{FF2B5EF4-FFF2-40B4-BE49-F238E27FC236}">
              <a16:creationId xmlns:a16="http://schemas.microsoft.com/office/drawing/2014/main" id="{5E628F91-38CF-4C1D-B1F9-F42EB7CF285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504825</xdr:rowOff>
    </xdr:from>
    <xdr:ext cx="95250" cy="213632"/>
    <xdr:sp macro="" textlink="">
      <xdr:nvSpPr>
        <xdr:cNvPr id="1731" name="Text Box 15">
          <a:extLst>
            <a:ext uri="{FF2B5EF4-FFF2-40B4-BE49-F238E27FC236}">
              <a16:creationId xmlns:a16="http://schemas.microsoft.com/office/drawing/2014/main" id="{4EB69B2E-1189-4CD2-9555-0D2E533931D2}"/>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2" name="Text Box 16">
          <a:extLst>
            <a:ext uri="{FF2B5EF4-FFF2-40B4-BE49-F238E27FC236}">
              <a16:creationId xmlns:a16="http://schemas.microsoft.com/office/drawing/2014/main" id="{3186638C-9369-45FD-8952-7D840622AEB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3" name="Text Box 17">
          <a:extLst>
            <a:ext uri="{FF2B5EF4-FFF2-40B4-BE49-F238E27FC236}">
              <a16:creationId xmlns:a16="http://schemas.microsoft.com/office/drawing/2014/main" id="{37C4C08D-AAB3-4DB1-9CA5-2431618194A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4" name="Text Box 18">
          <a:extLst>
            <a:ext uri="{FF2B5EF4-FFF2-40B4-BE49-F238E27FC236}">
              <a16:creationId xmlns:a16="http://schemas.microsoft.com/office/drawing/2014/main" id="{8AFD771C-54A9-470E-AB0D-BB37314A43B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5" name="Text Box 19">
          <a:extLst>
            <a:ext uri="{FF2B5EF4-FFF2-40B4-BE49-F238E27FC236}">
              <a16:creationId xmlns:a16="http://schemas.microsoft.com/office/drawing/2014/main" id="{E0E03E51-F071-4AE5-9290-E18185ADFAB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6" name="Text Box 16">
          <a:extLst>
            <a:ext uri="{FF2B5EF4-FFF2-40B4-BE49-F238E27FC236}">
              <a16:creationId xmlns:a16="http://schemas.microsoft.com/office/drawing/2014/main" id="{207FF88F-4904-41F1-8DE3-7960EC03F9C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7" name="Text Box 17">
          <a:extLst>
            <a:ext uri="{FF2B5EF4-FFF2-40B4-BE49-F238E27FC236}">
              <a16:creationId xmlns:a16="http://schemas.microsoft.com/office/drawing/2014/main" id="{20468713-6561-4909-BADD-922A8E7F55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8" name="Text Box 18">
          <a:extLst>
            <a:ext uri="{FF2B5EF4-FFF2-40B4-BE49-F238E27FC236}">
              <a16:creationId xmlns:a16="http://schemas.microsoft.com/office/drawing/2014/main" id="{4E4685C4-457B-432F-BEF8-E7B347C38B5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9" name="Text Box 19">
          <a:extLst>
            <a:ext uri="{FF2B5EF4-FFF2-40B4-BE49-F238E27FC236}">
              <a16:creationId xmlns:a16="http://schemas.microsoft.com/office/drawing/2014/main" id="{3314E26B-5212-4BA6-B5CF-8FA922B8843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40" name="Text Box 16">
          <a:extLst>
            <a:ext uri="{FF2B5EF4-FFF2-40B4-BE49-F238E27FC236}">
              <a16:creationId xmlns:a16="http://schemas.microsoft.com/office/drawing/2014/main" id="{CA15D126-3926-41C2-9029-E4DC6F4C34B1}"/>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41" name="Text Box 17">
          <a:extLst>
            <a:ext uri="{FF2B5EF4-FFF2-40B4-BE49-F238E27FC236}">
              <a16:creationId xmlns:a16="http://schemas.microsoft.com/office/drawing/2014/main" id="{A84E2C3C-393F-4E5D-8735-7FC4FE6EE165}"/>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42" name="Text Box 18">
          <a:extLst>
            <a:ext uri="{FF2B5EF4-FFF2-40B4-BE49-F238E27FC236}">
              <a16:creationId xmlns:a16="http://schemas.microsoft.com/office/drawing/2014/main" id="{659F69AC-6ABF-4DC4-AF81-649BBF78F88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43" name="Text Box 19">
          <a:extLst>
            <a:ext uri="{FF2B5EF4-FFF2-40B4-BE49-F238E27FC236}">
              <a16:creationId xmlns:a16="http://schemas.microsoft.com/office/drawing/2014/main" id="{EC53161D-45BD-4256-8B80-9ECCED9AF57C}"/>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44" name="Text Box 16">
          <a:extLst>
            <a:ext uri="{FF2B5EF4-FFF2-40B4-BE49-F238E27FC236}">
              <a16:creationId xmlns:a16="http://schemas.microsoft.com/office/drawing/2014/main" id="{979A2884-3B49-4AD5-823B-F3267C9E6E6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45" name="Text Box 17">
          <a:extLst>
            <a:ext uri="{FF2B5EF4-FFF2-40B4-BE49-F238E27FC236}">
              <a16:creationId xmlns:a16="http://schemas.microsoft.com/office/drawing/2014/main" id="{C4AD29DF-7E24-47CD-92AD-36409A54A144}"/>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46" name="Text Box 18">
          <a:extLst>
            <a:ext uri="{FF2B5EF4-FFF2-40B4-BE49-F238E27FC236}">
              <a16:creationId xmlns:a16="http://schemas.microsoft.com/office/drawing/2014/main" id="{42B802B0-597D-4598-A5E7-0E89A253149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47" name="Text Box 19">
          <a:extLst>
            <a:ext uri="{FF2B5EF4-FFF2-40B4-BE49-F238E27FC236}">
              <a16:creationId xmlns:a16="http://schemas.microsoft.com/office/drawing/2014/main" id="{301FDB7B-0239-496F-AE1C-E13728B41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1748" name="Text Box 16">
          <a:extLst>
            <a:ext uri="{FF2B5EF4-FFF2-40B4-BE49-F238E27FC236}">
              <a16:creationId xmlns:a16="http://schemas.microsoft.com/office/drawing/2014/main" id="{D6AC4881-D9B3-47EC-966D-807FB6586FD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1749" name="Text Box 17">
          <a:extLst>
            <a:ext uri="{FF2B5EF4-FFF2-40B4-BE49-F238E27FC236}">
              <a16:creationId xmlns:a16="http://schemas.microsoft.com/office/drawing/2014/main" id="{E2E3D9E0-4328-49DC-A154-9908B7D606B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1750" name="Text Box 18">
          <a:extLst>
            <a:ext uri="{FF2B5EF4-FFF2-40B4-BE49-F238E27FC236}">
              <a16:creationId xmlns:a16="http://schemas.microsoft.com/office/drawing/2014/main" id="{ADE394E7-8BBD-4A59-86BB-2B0BDD912C9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1751" name="Text Box 19">
          <a:extLst>
            <a:ext uri="{FF2B5EF4-FFF2-40B4-BE49-F238E27FC236}">
              <a16:creationId xmlns:a16="http://schemas.microsoft.com/office/drawing/2014/main" id="{080BA05E-CF30-4D21-9750-609644BFFC9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014"/>
    <xdr:sp macro="" textlink="">
      <xdr:nvSpPr>
        <xdr:cNvPr id="1752" name="Text Box 15">
          <a:extLst>
            <a:ext uri="{FF2B5EF4-FFF2-40B4-BE49-F238E27FC236}">
              <a16:creationId xmlns:a16="http://schemas.microsoft.com/office/drawing/2014/main" id="{537094A3-C640-449C-9CB7-C35C983A5D5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53" name="Text Box 16">
          <a:extLst>
            <a:ext uri="{FF2B5EF4-FFF2-40B4-BE49-F238E27FC236}">
              <a16:creationId xmlns:a16="http://schemas.microsoft.com/office/drawing/2014/main" id="{BA57C867-C9DC-44D1-A68F-0D0DA17EA812}"/>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54" name="Text Box 17">
          <a:extLst>
            <a:ext uri="{FF2B5EF4-FFF2-40B4-BE49-F238E27FC236}">
              <a16:creationId xmlns:a16="http://schemas.microsoft.com/office/drawing/2014/main" id="{1126C9C2-BAAF-438B-910E-54B0A69B33C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55" name="Text Box 18">
          <a:extLst>
            <a:ext uri="{FF2B5EF4-FFF2-40B4-BE49-F238E27FC236}">
              <a16:creationId xmlns:a16="http://schemas.microsoft.com/office/drawing/2014/main" id="{5A62DD36-B180-43A9-B921-0A9D93A7A1C8}"/>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56" name="Text Box 19">
          <a:extLst>
            <a:ext uri="{FF2B5EF4-FFF2-40B4-BE49-F238E27FC236}">
              <a16:creationId xmlns:a16="http://schemas.microsoft.com/office/drawing/2014/main" id="{5102418A-75A4-4B26-B588-5596993ACFDA}"/>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1757" name="Text Box 15">
          <a:extLst>
            <a:ext uri="{FF2B5EF4-FFF2-40B4-BE49-F238E27FC236}">
              <a16:creationId xmlns:a16="http://schemas.microsoft.com/office/drawing/2014/main" id="{9522F63C-D703-4419-A9B9-08EAAACA0697}"/>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58" name="Text Box 16">
          <a:extLst>
            <a:ext uri="{FF2B5EF4-FFF2-40B4-BE49-F238E27FC236}">
              <a16:creationId xmlns:a16="http://schemas.microsoft.com/office/drawing/2014/main" id="{9A91C0FC-0AD0-46BA-A66A-5BF2F0F4E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59" name="Text Box 17">
          <a:extLst>
            <a:ext uri="{FF2B5EF4-FFF2-40B4-BE49-F238E27FC236}">
              <a16:creationId xmlns:a16="http://schemas.microsoft.com/office/drawing/2014/main" id="{00756AE0-1495-4EC6-A04B-D810B890BF7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60" name="Text Box 18">
          <a:extLst>
            <a:ext uri="{FF2B5EF4-FFF2-40B4-BE49-F238E27FC236}">
              <a16:creationId xmlns:a16="http://schemas.microsoft.com/office/drawing/2014/main" id="{8A8E4093-3208-4273-A37D-A25A17AE461F}"/>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1" name="Text Box 16">
          <a:extLst>
            <a:ext uri="{FF2B5EF4-FFF2-40B4-BE49-F238E27FC236}">
              <a16:creationId xmlns:a16="http://schemas.microsoft.com/office/drawing/2014/main" id="{99079695-D3B6-4DF8-92AF-1E3A5EFFA9B0}"/>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2" name="Text Box 17">
          <a:extLst>
            <a:ext uri="{FF2B5EF4-FFF2-40B4-BE49-F238E27FC236}">
              <a16:creationId xmlns:a16="http://schemas.microsoft.com/office/drawing/2014/main" id="{38DAC417-1679-4CED-89FA-DF299AB3F1C5}"/>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3" name="Text Box 18">
          <a:extLst>
            <a:ext uri="{FF2B5EF4-FFF2-40B4-BE49-F238E27FC236}">
              <a16:creationId xmlns:a16="http://schemas.microsoft.com/office/drawing/2014/main" id="{075F1FDC-8B24-4DF8-A6D9-285A4190A96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4" name="Text Box 19">
          <a:extLst>
            <a:ext uri="{FF2B5EF4-FFF2-40B4-BE49-F238E27FC236}">
              <a16:creationId xmlns:a16="http://schemas.microsoft.com/office/drawing/2014/main" id="{30D77CDE-2BF5-44B7-BC5C-26569DFA204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5" name="Text Box 16">
          <a:extLst>
            <a:ext uri="{FF2B5EF4-FFF2-40B4-BE49-F238E27FC236}">
              <a16:creationId xmlns:a16="http://schemas.microsoft.com/office/drawing/2014/main" id="{BEFA6D41-8C9D-4732-9CCB-7F6C37AF698D}"/>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6" name="Text Box 17">
          <a:extLst>
            <a:ext uri="{FF2B5EF4-FFF2-40B4-BE49-F238E27FC236}">
              <a16:creationId xmlns:a16="http://schemas.microsoft.com/office/drawing/2014/main" id="{EB33B4AE-4FE3-4EB5-94E9-D6D338DFA62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7" name="Text Box 18">
          <a:extLst>
            <a:ext uri="{FF2B5EF4-FFF2-40B4-BE49-F238E27FC236}">
              <a16:creationId xmlns:a16="http://schemas.microsoft.com/office/drawing/2014/main" id="{060460A4-DF2F-476D-B768-E2DA96E3A0E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8" name="Text Box 19">
          <a:extLst>
            <a:ext uri="{FF2B5EF4-FFF2-40B4-BE49-F238E27FC236}">
              <a16:creationId xmlns:a16="http://schemas.microsoft.com/office/drawing/2014/main" id="{9534FFF7-9028-4106-91AB-CA5271C248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448496"/>
    <xdr:sp macro="" textlink="">
      <xdr:nvSpPr>
        <xdr:cNvPr id="1769" name="Text Box 15">
          <a:extLst>
            <a:ext uri="{FF2B5EF4-FFF2-40B4-BE49-F238E27FC236}">
              <a16:creationId xmlns:a16="http://schemas.microsoft.com/office/drawing/2014/main" id="{0AC10CE1-98EF-482D-B07B-7FED6E1D1BD5}"/>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504825</xdr:rowOff>
    </xdr:from>
    <xdr:ext cx="95250" cy="442269"/>
    <xdr:sp macro="" textlink="">
      <xdr:nvSpPr>
        <xdr:cNvPr id="1770" name="Text Box 15">
          <a:extLst>
            <a:ext uri="{FF2B5EF4-FFF2-40B4-BE49-F238E27FC236}">
              <a16:creationId xmlns:a16="http://schemas.microsoft.com/office/drawing/2014/main" id="{5F0F2A65-5F10-4ED6-93F9-CBBCBE874C30}"/>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504825</xdr:rowOff>
    </xdr:from>
    <xdr:ext cx="95250" cy="442269"/>
    <xdr:sp macro="" textlink="">
      <xdr:nvSpPr>
        <xdr:cNvPr id="1771" name="Text Box 15">
          <a:extLst>
            <a:ext uri="{FF2B5EF4-FFF2-40B4-BE49-F238E27FC236}">
              <a16:creationId xmlns:a16="http://schemas.microsoft.com/office/drawing/2014/main" id="{A460C8F7-18E9-44BD-AD9E-F233A46F98ED}"/>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213632"/>
    <xdr:sp macro="" textlink="">
      <xdr:nvSpPr>
        <xdr:cNvPr id="1772" name="Text Box 15">
          <a:extLst>
            <a:ext uri="{FF2B5EF4-FFF2-40B4-BE49-F238E27FC236}">
              <a16:creationId xmlns:a16="http://schemas.microsoft.com/office/drawing/2014/main" id="{900EEC4F-608A-4075-A4F9-E02DF55F846D}"/>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444331"/>
    <xdr:sp macro="" textlink="">
      <xdr:nvSpPr>
        <xdr:cNvPr id="1773" name="Text Box 15">
          <a:extLst>
            <a:ext uri="{FF2B5EF4-FFF2-40B4-BE49-F238E27FC236}">
              <a16:creationId xmlns:a16="http://schemas.microsoft.com/office/drawing/2014/main" id="{63937A34-D090-459C-B940-78300CFF8218}"/>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504825</xdr:rowOff>
    </xdr:from>
    <xdr:ext cx="95250" cy="213632"/>
    <xdr:sp macro="" textlink="">
      <xdr:nvSpPr>
        <xdr:cNvPr id="1774" name="Text Box 15">
          <a:extLst>
            <a:ext uri="{FF2B5EF4-FFF2-40B4-BE49-F238E27FC236}">
              <a16:creationId xmlns:a16="http://schemas.microsoft.com/office/drawing/2014/main" id="{8F5F120B-EDC1-4682-909A-814DA67AA2DC}"/>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75" name="Text Box 16">
          <a:extLst>
            <a:ext uri="{FF2B5EF4-FFF2-40B4-BE49-F238E27FC236}">
              <a16:creationId xmlns:a16="http://schemas.microsoft.com/office/drawing/2014/main" id="{2AC10851-85C3-4C99-A821-93CFFF2DA7A9}"/>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76" name="Text Box 17">
          <a:extLst>
            <a:ext uri="{FF2B5EF4-FFF2-40B4-BE49-F238E27FC236}">
              <a16:creationId xmlns:a16="http://schemas.microsoft.com/office/drawing/2014/main" id="{7FB0885B-AD30-46B1-9034-995ACDA5CA7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77" name="Text Box 18">
          <a:extLst>
            <a:ext uri="{FF2B5EF4-FFF2-40B4-BE49-F238E27FC236}">
              <a16:creationId xmlns:a16="http://schemas.microsoft.com/office/drawing/2014/main" id="{4945904A-122C-465C-9A93-4FF691A77FA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78" name="Text Box 19">
          <a:extLst>
            <a:ext uri="{FF2B5EF4-FFF2-40B4-BE49-F238E27FC236}">
              <a16:creationId xmlns:a16="http://schemas.microsoft.com/office/drawing/2014/main" id="{E2413F4D-568E-41CC-BF2F-0ABBADD1BB4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79" name="Text Box 16">
          <a:extLst>
            <a:ext uri="{FF2B5EF4-FFF2-40B4-BE49-F238E27FC236}">
              <a16:creationId xmlns:a16="http://schemas.microsoft.com/office/drawing/2014/main" id="{B81CDC60-77E2-45A5-80D5-96FE2F0FE7F3}"/>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80" name="Text Box 17">
          <a:extLst>
            <a:ext uri="{FF2B5EF4-FFF2-40B4-BE49-F238E27FC236}">
              <a16:creationId xmlns:a16="http://schemas.microsoft.com/office/drawing/2014/main" id="{3676D17E-D94E-4DF3-B47A-B0386A41E736}"/>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81" name="Text Box 18">
          <a:extLst>
            <a:ext uri="{FF2B5EF4-FFF2-40B4-BE49-F238E27FC236}">
              <a16:creationId xmlns:a16="http://schemas.microsoft.com/office/drawing/2014/main" id="{D134CB9F-5AD5-49E1-A7EC-447E3027162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82" name="Text Box 19">
          <a:extLst>
            <a:ext uri="{FF2B5EF4-FFF2-40B4-BE49-F238E27FC236}">
              <a16:creationId xmlns:a16="http://schemas.microsoft.com/office/drawing/2014/main" id="{7C07FAD0-1340-498E-9587-063AE206848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1783" name="Text Box 16">
          <a:extLst>
            <a:ext uri="{FF2B5EF4-FFF2-40B4-BE49-F238E27FC236}">
              <a16:creationId xmlns:a16="http://schemas.microsoft.com/office/drawing/2014/main" id="{F9B9FD25-14BC-4AB6-970E-EAA65B1CC04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1784" name="Text Box 17">
          <a:extLst>
            <a:ext uri="{FF2B5EF4-FFF2-40B4-BE49-F238E27FC236}">
              <a16:creationId xmlns:a16="http://schemas.microsoft.com/office/drawing/2014/main" id="{E966EB9A-237C-4C8E-B356-BDDF79C0D996}"/>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1785" name="Text Box 18">
          <a:extLst>
            <a:ext uri="{FF2B5EF4-FFF2-40B4-BE49-F238E27FC236}">
              <a16:creationId xmlns:a16="http://schemas.microsoft.com/office/drawing/2014/main" id="{DFEC5651-9CBB-425B-B363-4D4E4C759758}"/>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1786" name="Text Box 19">
          <a:extLst>
            <a:ext uri="{FF2B5EF4-FFF2-40B4-BE49-F238E27FC236}">
              <a16:creationId xmlns:a16="http://schemas.microsoft.com/office/drawing/2014/main" id="{657EE1E4-D877-4623-BA4D-FF7CA569C444}"/>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87" name="Text Box 16">
          <a:extLst>
            <a:ext uri="{FF2B5EF4-FFF2-40B4-BE49-F238E27FC236}">
              <a16:creationId xmlns:a16="http://schemas.microsoft.com/office/drawing/2014/main" id="{57F5891F-21AF-4870-8019-700280CF27BA}"/>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88" name="Text Box 17">
          <a:extLst>
            <a:ext uri="{FF2B5EF4-FFF2-40B4-BE49-F238E27FC236}">
              <a16:creationId xmlns:a16="http://schemas.microsoft.com/office/drawing/2014/main" id="{167D32B3-4508-406A-BA1E-D6AD1705B21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89" name="Text Box 18">
          <a:extLst>
            <a:ext uri="{FF2B5EF4-FFF2-40B4-BE49-F238E27FC236}">
              <a16:creationId xmlns:a16="http://schemas.microsoft.com/office/drawing/2014/main" id="{EE797F35-214F-47AC-A409-111FE7E98C9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90" name="Text Box 19">
          <a:extLst>
            <a:ext uri="{FF2B5EF4-FFF2-40B4-BE49-F238E27FC236}">
              <a16:creationId xmlns:a16="http://schemas.microsoft.com/office/drawing/2014/main" id="{C083B76A-A834-425A-BEEF-003F4B17FEF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91" name="Text Box 16">
          <a:extLst>
            <a:ext uri="{FF2B5EF4-FFF2-40B4-BE49-F238E27FC236}">
              <a16:creationId xmlns:a16="http://schemas.microsoft.com/office/drawing/2014/main" id="{B2361EB2-54D7-42C6-8272-03EACFD30829}"/>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92" name="Text Box 17">
          <a:extLst>
            <a:ext uri="{FF2B5EF4-FFF2-40B4-BE49-F238E27FC236}">
              <a16:creationId xmlns:a16="http://schemas.microsoft.com/office/drawing/2014/main" id="{332128F7-FECA-4640-8827-08B28C99333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93" name="Text Box 18">
          <a:extLst>
            <a:ext uri="{FF2B5EF4-FFF2-40B4-BE49-F238E27FC236}">
              <a16:creationId xmlns:a16="http://schemas.microsoft.com/office/drawing/2014/main" id="{2B411607-FBC5-4B06-AA39-D9AA550D9970}"/>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794" name="Text Box 16">
          <a:extLst>
            <a:ext uri="{FF2B5EF4-FFF2-40B4-BE49-F238E27FC236}">
              <a16:creationId xmlns:a16="http://schemas.microsoft.com/office/drawing/2014/main" id="{3DDE8A26-4018-48C5-9F34-0B07CC93FE6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795" name="Text Box 17">
          <a:extLst>
            <a:ext uri="{FF2B5EF4-FFF2-40B4-BE49-F238E27FC236}">
              <a16:creationId xmlns:a16="http://schemas.microsoft.com/office/drawing/2014/main" id="{0011D77E-8496-4500-8FB4-354292136E5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796" name="Text Box 18">
          <a:extLst>
            <a:ext uri="{FF2B5EF4-FFF2-40B4-BE49-F238E27FC236}">
              <a16:creationId xmlns:a16="http://schemas.microsoft.com/office/drawing/2014/main" id="{AA706CFB-9AC8-400F-8AF4-267CD40CAF02}"/>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797" name="Text Box 19">
          <a:extLst>
            <a:ext uri="{FF2B5EF4-FFF2-40B4-BE49-F238E27FC236}">
              <a16:creationId xmlns:a16="http://schemas.microsoft.com/office/drawing/2014/main" id="{84C2C6E8-6A0D-470B-82C0-D8730FDC1020}"/>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798" name="Text Box 16">
          <a:extLst>
            <a:ext uri="{FF2B5EF4-FFF2-40B4-BE49-F238E27FC236}">
              <a16:creationId xmlns:a16="http://schemas.microsoft.com/office/drawing/2014/main" id="{25803644-534A-4188-804A-7350B4C2B97C}"/>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799" name="Text Box 17">
          <a:extLst>
            <a:ext uri="{FF2B5EF4-FFF2-40B4-BE49-F238E27FC236}">
              <a16:creationId xmlns:a16="http://schemas.microsoft.com/office/drawing/2014/main" id="{B9E79326-00D1-47A5-B763-0402B72DF44E}"/>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800" name="Text Box 18">
          <a:extLst>
            <a:ext uri="{FF2B5EF4-FFF2-40B4-BE49-F238E27FC236}">
              <a16:creationId xmlns:a16="http://schemas.microsoft.com/office/drawing/2014/main" id="{CCA9A088-CC6F-463E-BCA1-3C11862CA636}"/>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801" name="Text Box 19">
          <a:extLst>
            <a:ext uri="{FF2B5EF4-FFF2-40B4-BE49-F238E27FC236}">
              <a16:creationId xmlns:a16="http://schemas.microsoft.com/office/drawing/2014/main" id="{982DD3D3-ADF9-4F9C-A7C9-6B8F1CB71D3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02" name="Text Box 16">
          <a:extLst>
            <a:ext uri="{FF2B5EF4-FFF2-40B4-BE49-F238E27FC236}">
              <a16:creationId xmlns:a16="http://schemas.microsoft.com/office/drawing/2014/main" id="{AC016489-2D81-472F-9DEF-338FB4177E0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03" name="Text Box 17">
          <a:extLst>
            <a:ext uri="{FF2B5EF4-FFF2-40B4-BE49-F238E27FC236}">
              <a16:creationId xmlns:a16="http://schemas.microsoft.com/office/drawing/2014/main" id="{F3D20E3F-E5E3-4842-9463-4EDC8B46F0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04" name="Text Box 18">
          <a:extLst>
            <a:ext uri="{FF2B5EF4-FFF2-40B4-BE49-F238E27FC236}">
              <a16:creationId xmlns:a16="http://schemas.microsoft.com/office/drawing/2014/main" id="{B710DD33-3BEC-4EE5-A3A7-D0287690125D}"/>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05" name="Text Box 19">
          <a:extLst>
            <a:ext uri="{FF2B5EF4-FFF2-40B4-BE49-F238E27FC236}">
              <a16:creationId xmlns:a16="http://schemas.microsoft.com/office/drawing/2014/main" id="{A6016362-F9B5-43E8-A6FD-8387E6986EBC}"/>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461691"/>
    <xdr:sp macro="" textlink="">
      <xdr:nvSpPr>
        <xdr:cNvPr id="1806" name="Text Box 15">
          <a:extLst>
            <a:ext uri="{FF2B5EF4-FFF2-40B4-BE49-F238E27FC236}">
              <a16:creationId xmlns:a16="http://schemas.microsoft.com/office/drawing/2014/main" id="{A1D3DDA1-EAF2-46F7-8F20-B6AC3F8D78D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07" name="Text Box 16">
          <a:extLst>
            <a:ext uri="{FF2B5EF4-FFF2-40B4-BE49-F238E27FC236}">
              <a16:creationId xmlns:a16="http://schemas.microsoft.com/office/drawing/2014/main" id="{C1AF6918-327F-44FF-B42F-D7BC7A36D358}"/>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08" name="Text Box 17">
          <a:extLst>
            <a:ext uri="{FF2B5EF4-FFF2-40B4-BE49-F238E27FC236}">
              <a16:creationId xmlns:a16="http://schemas.microsoft.com/office/drawing/2014/main" id="{46497D61-8A5C-420C-90F6-DDF3AE44C83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09" name="Text Box 18">
          <a:extLst>
            <a:ext uri="{FF2B5EF4-FFF2-40B4-BE49-F238E27FC236}">
              <a16:creationId xmlns:a16="http://schemas.microsoft.com/office/drawing/2014/main" id="{C3E67EF4-7EF5-4FE7-8851-291433E9272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10" name="Text Box 19">
          <a:extLst>
            <a:ext uri="{FF2B5EF4-FFF2-40B4-BE49-F238E27FC236}">
              <a16:creationId xmlns:a16="http://schemas.microsoft.com/office/drawing/2014/main" id="{820374F2-B059-4C6A-AF54-E0A934A785F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504825</xdr:rowOff>
    </xdr:from>
    <xdr:ext cx="95250" cy="442269"/>
    <xdr:sp macro="" textlink="">
      <xdr:nvSpPr>
        <xdr:cNvPr id="1811" name="Text Box 15">
          <a:extLst>
            <a:ext uri="{FF2B5EF4-FFF2-40B4-BE49-F238E27FC236}">
              <a16:creationId xmlns:a16="http://schemas.microsoft.com/office/drawing/2014/main" id="{BB67BB8D-19A9-4DBB-8D90-E930B8D23F26}"/>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1812" name="Text Box 16">
          <a:extLst>
            <a:ext uri="{FF2B5EF4-FFF2-40B4-BE49-F238E27FC236}">
              <a16:creationId xmlns:a16="http://schemas.microsoft.com/office/drawing/2014/main" id="{95584AE7-DC55-45E9-B3C5-298F9C7FA98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1813" name="Text Box 17">
          <a:extLst>
            <a:ext uri="{FF2B5EF4-FFF2-40B4-BE49-F238E27FC236}">
              <a16:creationId xmlns:a16="http://schemas.microsoft.com/office/drawing/2014/main" id="{D673AE3F-E0A4-402C-94BA-BD346A67C11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1814" name="Text Box 18">
          <a:extLst>
            <a:ext uri="{FF2B5EF4-FFF2-40B4-BE49-F238E27FC236}">
              <a16:creationId xmlns:a16="http://schemas.microsoft.com/office/drawing/2014/main" id="{26890563-3E94-416A-A3EF-71BD5777EE82}"/>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1815" name="Text Box 19">
          <a:extLst>
            <a:ext uri="{FF2B5EF4-FFF2-40B4-BE49-F238E27FC236}">
              <a16:creationId xmlns:a16="http://schemas.microsoft.com/office/drawing/2014/main" id="{27884724-32FA-45A0-9B5B-9747AA2DEB3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504825</xdr:rowOff>
    </xdr:from>
    <xdr:ext cx="95250" cy="442269"/>
    <xdr:sp macro="" textlink="">
      <xdr:nvSpPr>
        <xdr:cNvPr id="1816" name="Text Box 15">
          <a:extLst>
            <a:ext uri="{FF2B5EF4-FFF2-40B4-BE49-F238E27FC236}">
              <a16:creationId xmlns:a16="http://schemas.microsoft.com/office/drawing/2014/main" id="{561A9199-FB6A-4E04-8288-51CB2F2435D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014"/>
    <xdr:sp macro="" textlink="">
      <xdr:nvSpPr>
        <xdr:cNvPr id="1817" name="Text Box 15">
          <a:extLst>
            <a:ext uri="{FF2B5EF4-FFF2-40B4-BE49-F238E27FC236}">
              <a16:creationId xmlns:a16="http://schemas.microsoft.com/office/drawing/2014/main" id="{C4239C8F-C19E-4C2D-A59E-810950E73E25}"/>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18" name="Text Box 16">
          <a:extLst>
            <a:ext uri="{FF2B5EF4-FFF2-40B4-BE49-F238E27FC236}">
              <a16:creationId xmlns:a16="http://schemas.microsoft.com/office/drawing/2014/main" id="{36D51386-01AD-43BD-9973-E716ECC34BB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19" name="Text Box 17">
          <a:extLst>
            <a:ext uri="{FF2B5EF4-FFF2-40B4-BE49-F238E27FC236}">
              <a16:creationId xmlns:a16="http://schemas.microsoft.com/office/drawing/2014/main" id="{31A65340-3A5D-4A9C-A08C-487FB803305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20" name="Text Box 18">
          <a:extLst>
            <a:ext uri="{FF2B5EF4-FFF2-40B4-BE49-F238E27FC236}">
              <a16:creationId xmlns:a16="http://schemas.microsoft.com/office/drawing/2014/main" id="{E6947545-06FA-48F3-BA91-FBBA47090D1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21" name="Text Box 19">
          <a:extLst>
            <a:ext uri="{FF2B5EF4-FFF2-40B4-BE49-F238E27FC236}">
              <a16:creationId xmlns:a16="http://schemas.microsoft.com/office/drawing/2014/main" id="{0DD38593-77AB-466A-AD70-CBE04F61026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213632"/>
    <xdr:sp macro="" textlink="">
      <xdr:nvSpPr>
        <xdr:cNvPr id="1822" name="Text Box 15">
          <a:extLst>
            <a:ext uri="{FF2B5EF4-FFF2-40B4-BE49-F238E27FC236}">
              <a16:creationId xmlns:a16="http://schemas.microsoft.com/office/drawing/2014/main" id="{19F52467-B6AE-4261-92F5-BD858F0E6E9D}"/>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444331"/>
    <xdr:sp macro="" textlink="">
      <xdr:nvSpPr>
        <xdr:cNvPr id="1823" name="Text Box 15">
          <a:extLst>
            <a:ext uri="{FF2B5EF4-FFF2-40B4-BE49-F238E27FC236}">
              <a16:creationId xmlns:a16="http://schemas.microsoft.com/office/drawing/2014/main" id="{2B813F81-EDF2-43E3-B00F-CB850040D05F}"/>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1824" name="Text Box 15">
          <a:extLst>
            <a:ext uri="{FF2B5EF4-FFF2-40B4-BE49-F238E27FC236}">
              <a16:creationId xmlns:a16="http://schemas.microsoft.com/office/drawing/2014/main" id="{396BFEFC-A97E-4E0C-887A-BE718E3F3763}"/>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25" name="Text Box 16">
          <a:extLst>
            <a:ext uri="{FF2B5EF4-FFF2-40B4-BE49-F238E27FC236}">
              <a16:creationId xmlns:a16="http://schemas.microsoft.com/office/drawing/2014/main" id="{E41E7483-6D61-44F3-9BB7-0187D679F05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26" name="Text Box 17">
          <a:extLst>
            <a:ext uri="{FF2B5EF4-FFF2-40B4-BE49-F238E27FC236}">
              <a16:creationId xmlns:a16="http://schemas.microsoft.com/office/drawing/2014/main" id="{F816B010-81EE-400A-9168-0055C1B8D65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27" name="Text Box 18">
          <a:extLst>
            <a:ext uri="{FF2B5EF4-FFF2-40B4-BE49-F238E27FC236}">
              <a16:creationId xmlns:a16="http://schemas.microsoft.com/office/drawing/2014/main" id="{2EDEA3EC-B002-49FA-AA97-E8144C0DE5CD}"/>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504825</xdr:rowOff>
    </xdr:from>
    <xdr:ext cx="95250" cy="213632"/>
    <xdr:sp macro="" textlink="">
      <xdr:nvSpPr>
        <xdr:cNvPr id="1828" name="Text Box 15">
          <a:extLst>
            <a:ext uri="{FF2B5EF4-FFF2-40B4-BE49-F238E27FC236}">
              <a16:creationId xmlns:a16="http://schemas.microsoft.com/office/drawing/2014/main" id="{5C677724-4C4D-442A-BDE7-3D52E144D3A4}"/>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29" name="Text Box 16">
          <a:extLst>
            <a:ext uri="{FF2B5EF4-FFF2-40B4-BE49-F238E27FC236}">
              <a16:creationId xmlns:a16="http://schemas.microsoft.com/office/drawing/2014/main" id="{5617E29F-0171-4EC6-8624-2C9BF0CCE5F9}"/>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0" name="Text Box 17">
          <a:extLst>
            <a:ext uri="{FF2B5EF4-FFF2-40B4-BE49-F238E27FC236}">
              <a16:creationId xmlns:a16="http://schemas.microsoft.com/office/drawing/2014/main" id="{30AC6176-8D3C-4993-91FA-7F674B4F5D5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1" name="Text Box 18">
          <a:extLst>
            <a:ext uri="{FF2B5EF4-FFF2-40B4-BE49-F238E27FC236}">
              <a16:creationId xmlns:a16="http://schemas.microsoft.com/office/drawing/2014/main" id="{F282A092-0D5C-434F-AB9A-D0F6A5AE4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2" name="Text Box 19">
          <a:extLst>
            <a:ext uri="{FF2B5EF4-FFF2-40B4-BE49-F238E27FC236}">
              <a16:creationId xmlns:a16="http://schemas.microsoft.com/office/drawing/2014/main" id="{26C34814-E968-4C0D-A59A-52C315E5B28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3" name="Text Box 16">
          <a:extLst>
            <a:ext uri="{FF2B5EF4-FFF2-40B4-BE49-F238E27FC236}">
              <a16:creationId xmlns:a16="http://schemas.microsoft.com/office/drawing/2014/main" id="{1CA347AC-77C1-41D6-8DE2-7467050F8C2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4" name="Text Box 17">
          <a:extLst>
            <a:ext uri="{FF2B5EF4-FFF2-40B4-BE49-F238E27FC236}">
              <a16:creationId xmlns:a16="http://schemas.microsoft.com/office/drawing/2014/main" id="{2EF2D593-AEAD-4D49-BDB4-B020ED93EB9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5" name="Text Box 18">
          <a:extLst>
            <a:ext uri="{FF2B5EF4-FFF2-40B4-BE49-F238E27FC236}">
              <a16:creationId xmlns:a16="http://schemas.microsoft.com/office/drawing/2014/main" id="{257632A9-0AD6-486D-8EC2-38CF447638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6" name="Text Box 19">
          <a:extLst>
            <a:ext uri="{FF2B5EF4-FFF2-40B4-BE49-F238E27FC236}">
              <a16:creationId xmlns:a16="http://schemas.microsoft.com/office/drawing/2014/main" id="{21A28007-17EB-4731-8B4F-CE4714C418CD}"/>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37" name="Text Box 16">
          <a:extLst>
            <a:ext uri="{FF2B5EF4-FFF2-40B4-BE49-F238E27FC236}">
              <a16:creationId xmlns:a16="http://schemas.microsoft.com/office/drawing/2014/main" id="{625A870C-2A4E-42E8-9062-64A15058E69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38" name="Text Box 17">
          <a:extLst>
            <a:ext uri="{FF2B5EF4-FFF2-40B4-BE49-F238E27FC236}">
              <a16:creationId xmlns:a16="http://schemas.microsoft.com/office/drawing/2014/main" id="{819B1D2E-FFEB-4AA2-8756-20C0659CA30A}"/>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39" name="Text Box 18">
          <a:extLst>
            <a:ext uri="{FF2B5EF4-FFF2-40B4-BE49-F238E27FC236}">
              <a16:creationId xmlns:a16="http://schemas.microsoft.com/office/drawing/2014/main" id="{1184BCA5-7F77-49F6-8C7A-DF8B1D7EAE4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40" name="Text Box 19">
          <a:extLst>
            <a:ext uri="{FF2B5EF4-FFF2-40B4-BE49-F238E27FC236}">
              <a16:creationId xmlns:a16="http://schemas.microsoft.com/office/drawing/2014/main" id="{7CD7E2A4-65C2-4E7A-A76A-8FC5D4523C7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41" name="Text Box 16">
          <a:extLst>
            <a:ext uri="{FF2B5EF4-FFF2-40B4-BE49-F238E27FC236}">
              <a16:creationId xmlns:a16="http://schemas.microsoft.com/office/drawing/2014/main" id="{D0A0D499-0EFD-4261-BB03-B04F5BD7AA4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42" name="Text Box 17">
          <a:extLst>
            <a:ext uri="{FF2B5EF4-FFF2-40B4-BE49-F238E27FC236}">
              <a16:creationId xmlns:a16="http://schemas.microsoft.com/office/drawing/2014/main" id="{EA471C9F-2671-42D0-9708-BD8473EA313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43" name="Text Box 18">
          <a:extLst>
            <a:ext uri="{FF2B5EF4-FFF2-40B4-BE49-F238E27FC236}">
              <a16:creationId xmlns:a16="http://schemas.microsoft.com/office/drawing/2014/main" id="{8D8D4D0A-2C19-4F68-99D9-7996622283CF}"/>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44" name="Text Box 19">
          <a:extLst>
            <a:ext uri="{FF2B5EF4-FFF2-40B4-BE49-F238E27FC236}">
              <a16:creationId xmlns:a16="http://schemas.microsoft.com/office/drawing/2014/main" id="{58B55499-5B87-40BA-A969-9D246C978E7A}"/>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1845" name="Text Box 16">
          <a:extLst>
            <a:ext uri="{FF2B5EF4-FFF2-40B4-BE49-F238E27FC236}">
              <a16:creationId xmlns:a16="http://schemas.microsoft.com/office/drawing/2014/main" id="{03250D8A-5B09-4615-81EC-6B9138FF6ECE}"/>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1846" name="Text Box 17">
          <a:extLst>
            <a:ext uri="{FF2B5EF4-FFF2-40B4-BE49-F238E27FC236}">
              <a16:creationId xmlns:a16="http://schemas.microsoft.com/office/drawing/2014/main" id="{36C54DE8-A67A-4033-9369-B7966B3FCFB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1847" name="Text Box 18">
          <a:extLst>
            <a:ext uri="{FF2B5EF4-FFF2-40B4-BE49-F238E27FC236}">
              <a16:creationId xmlns:a16="http://schemas.microsoft.com/office/drawing/2014/main" id="{F23F1E24-67B9-4FF9-B1CD-B288FA3B6BE5}"/>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1848" name="Text Box 19">
          <a:extLst>
            <a:ext uri="{FF2B5EF4-FFF2-40B4-BE49-F238E27FC236}">
              <a16:creationId xmlns:a16="http://schemas.microsoft.com/office/drawing/2014/main" id="{DDC36C39-4A97-4F28-B099-5364C9D1C299}"/>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014"/>
    <xdr:sp macro="" textlink="">
      <xdr:nvSpPr>
        <xdr:cNvPr id="1849" name="Text Box 15">
          <a:extLst>
            <a:ext uri="{FF2B5EF4-FFF2-40B4-BE49-F238E27FC236}">
              <a16:creationId xmlns:a16="http://schemas.microsoft.com/office/drawing/2014/main" id="{0387410B-1776-45CE-B189-BDE22E60B243}"/>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50" name="Text Box 16">
          <a:extLst>
            <a:ext uri="{FF2B5EF4-FFF2-40B4-BE49-F238E27FC236}">
              <a16:creationId xmlns:a16="http://schemas.microsoft.com/office/drawing/2014/main" id="{E9CFBF40-AA0A-427C-B829-1289B554E917}"/>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51" name="Text Box 17">
          <a:extLst>
            <a:ext uri="{FF2B5EF4-FFF2-40B4-BE49-F238E27FC236}">
              <a16:creationId xmlns:a16="http://schemas.microsoft.com/office/drawing/2014/main" id="{EEFA962F-88B2-4A49-AF6B-515196B94A8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52" name="Text Box 18">
          <a:extLst>
            <a:ext uri="{FF2B5EF4-FFF2-40B4-BE49-F238E27FC236}">
              <a16:creationId xmlns:a16="http://schemas.microsoft.com/office/drawing/2014/main" id="{7CA07C70-023F-4997-978C-FD927BC08CFB}"/>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53" name="Text Box 19">
          <a:extLst>
            <a:ext uri="{FF2B5EF4-FFF2-40B4-BE49-F238E27FC236}">
              <a16:creationId xmlns:a16="http://schemas.microsoft.com/office/drawing/2014/main" id="{17E031E2-4FD9-4761-9BEC-6292C3B8DC1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1854" name="Text Box 15">
          <a:extLst>
            <a:ext uri="{FF2B5EF4-FFF2-40B4-BE49-F238E27FC236}">
              <a16:creationId xmlns:a16="http://schemas.microsoft.com/office/drawing/2014/main" id="{29CD5C22-3C11-4BDC-8581-02C3209DC1E4}"/>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55" name="Text Box 16">
          <a:extLst>
            <a:ext uri="{FF2B5EF4-FFF2-40B4-BE49-F238E27FC236}">
              <a16:creationId xmlns:a16="http://schemas.microsoft.com/office/drawing/2014/main" id="{C2F4018C-B285-474B-A632-DBC382ED289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56" name="Text Box 17">
          <a:extLst>
            <a:ext uri="{FF2B5EF4-FFF2-40B4-BE49-F238E27FC236}">
              <a16:creationId xmlns:a16="http://schemas.microsoft.com/office/drawing/2014/main" id="{7D3C0022-0A23-492B-8842-653D4169978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57" name="Text Box 18">
          <a:extLst>
            <a:ext uri="{FF2B5EF4-FFF2-40B4-BE49-F238E27FC236}">
              <a16:creationId xmlns:a16="http://schemas.microsoft.com/office/drawing/2014/main" id="{B1B4CBED-A57E-4391-8CD9-CF518AD5F7C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58" name="Text Box 16">
          <a:extLst>
            <a:ext uri="{FF2B5EF4-FFF2-40B4-BE49-F238E27FC236}">
              <a16:creationId xmlns:a16="http://schemas.microsoft.com/office/drawing/2014/main" id="{75E0240A-9540-40A3-9C10-6A39026388A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59" name="Text Box 17">
          <a:extLst>
            <a:ext uri="{FF2B5EF4-FFF2-40B4-BE49-F238E27FC236}">
              <a16:creationId xmlns:a16="http://schemas.microsoft.com/office/drawing/2014/main" id="{B1ACE4E5-B682-4B65-BD8F-14FCDE5EF5C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60" name="Text Box 18">
          <a:extLst>
            <a:ext uri="{FF2B5EF4-FFF2-40B4-BE49-F238E27FC236}">
              <a16:creationId xmlns:a16="http://schemas.microsoft.com/office/drawing/2014/main" id="{A16113D2-0626-4C31-8087-9B3A01715621}"/>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61" name="Text Box 19">
          <a:extLst>
            <a:ext uri="{FF2B5EF4-FFF2-40B4-BE49-F238E27FC236}">
              <a16:creationId xmlns:a16="http://schemas.microsoft.com/office/drawing/2014/main" id="{79B9E6C9-F4D1-4474-BE99-2F88BAEFB47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62" name="Text Box 16">
          <a:extLst>
            <a:ext uri="{FF2B5EF4-FFF2-40B4-BE49-F238E27FC236}">
              <a16:creationId xmlns:a16="http://schemas.microsoft.com/office/drawing/2014/main" id="{5382D9EB-2274-4A1E-9E2B-C1DA5E5C514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63" name="Text Box 17">
          <a:extLst>
            <a:ext uri="{FF2B5EF4-FFF2-40B4-BE49-F238E27FC236}">
              <a16:creationId xmlns:a16="http://schemas.microsoft.com/office/drawing/2014/main" id="{58063064-5179-4C8E-BEE8-ACD4C81AC74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64" name="Text Box 18">
          <a:extLst>
            <a:ext uri="{FF2B5EF4-FFF2-40B4-BE49-F238E27FC236}">
              <a16:creationId xmlns:a16="http://schemas.microsoft.com/office/drawing/2014/main" id="{E12E8AF1-09D1-4393-A28A-8A0B17C2381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65" name="Text Box 19">
          <a:extLst>
            <a:ext uri="{FF2B5EF4-FFF2-40B4-BE49-F238E27FC236}">
              <a16:creationId xmlns:a16="http://schemas.microsoft.com/office/drawing/2014/main" id="{6798C4CC-5247-4F18-9E57-E45C161945D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448496"/>
    <xdr:sp macro="" textlink="">
      <xdr:nvSpPr>
        <xdr:cNvPr id="1866" name="Text Box 15">
          <a:extLst>
            <a:ext uri="{FF2B5EF4-FFF2-40B4-BE49-F238E27FC236}">
              <a16:creationId xmlns:a16="http://schemas.microsoft.com/office/drawing/2014/main" id="{CDF59E90-AE64-4426-BCCD-FB3527B96E7C}"/>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504825</xdr:rowOff>
    </xdr:from>
    <xdr:ext cx="95250" cy="442269"/>
    <xdr:sp macro="" textlink="">
      <xdr:nvSpPr>
        <xdr:cNvPr id="1867" name="Text Box 15">
          <a:extLst>
            <a:ext uri="{FF2B5EF4-FFF2-40B4-BE49-F238E27FC236}">
              <a16:creationId xmlns:a16="http://schemas.microsoft.com/office/drawing/2014/main" id="{9DF06C2B-A65D-45A6-8EB1-6CA44DB1867F}"/>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504825</xdr:rowOff>
    </xdr:from>
    <xdr:ext cx="95250" cy="442269"/>
    <xdr:sp macro="" textlink="">
      <xdr:nvSpPr>
        <xdr:cNvPr id="1868" name="Text Box 15">
          <a:extLst>
            <a:ext uri="{FF2B5EF4-FFF2-40B4-BE49-F238E27FC236}">
              <a16:creationId xmlns:a16="http://schemas.microsoft.com/office/drawing/2014/main" id="{38DF6D67-69A9-4727-B63E-2BD20A17E594}"/>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213632"/>
    <xdr:sp macro="" textlink="">
      <xdr:nvSpPr>
        <xdr:cNvPr id="1869" name="Text Box 15">
          <a:extLst>
            <a:ext uri="{FF2B5EF4-FFF2-40B4-BE49-F238E27FC236}">
              <a16:creationId xmlns:a16="http://schemas.microsoft.com/office/drawing/2014/main" id="{25EDF7F4-9402-44DB-BFFB-D957B152C245}"/>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444331"/>
    <xdr:sp macro="" textlink="">
      <xdr:nvSpPr>
        <xdr:cNvPr id="1870" name="Text Box 15">
          <a:extLst>
            <a:ext uri="{FF2B5EF4-FFF2-40B4-BE49-F238E27FC236}">
              <a16:creationId xmlns:a16="http://schemas.microsoft.com/office/drawing/2014/main" id="{CB9A1084-C443-4413-AB5A-2A5207177EAB}"/>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504825</xdr:rowOff>
    </xdr:from>
    <xdr:ext cx="95250" cy="213632"/>
    <xdr:sp macro="" textlink="">
      <xdr:nvSpPr>
        <xdr:cNvPr id="1871" name="Text Box 15">
          <a:extLst>
            <a:ext uri="{FF2B5EF4-FFF2-40B4-BE49-F238E27FC236}">
              <a16:creationId xmlns:a16="http://schemas.microsoft.com/office/drawing/2014/main" id="{AA61C4C6-AB6C-46DB-9759-AAE9682B1B4E}"/>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72" name="Text Box 16">
          <a:extLst>
            <a:ext uri="{FF2B5EF4-FFF2-40B4-BE49-F238E27FC236}">
              <a16:creationId xmlns:a16="http://schemas.microsoft.com/office/drawing/2014/main" id="{6582CA50-CCDB-4A1B-BC30-78CDAFB35D72}"/>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73" name="Text Box 17">
          <a:extLst>
            <a:ext uri="{FF2B5EF4-FFF2-40B4-BE49-F238E27FC236}">
              <a16:creationId xmlns:a16="http://schemas.microsoft.com/office/drawing/2014/main" id="{0ABF53AE-9F07-4A0F-8259-76BC61FAE2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74" name="Text Box 18">
          <a:extLst>
            <a:ext uri="{FF2B5EF4-FFF2-40B4-BE49-F238E27FC236}">
              <a16:creationId xmlns:a16="http://schemas.microsoft.com/office/drawing/2014/main" id="{966978D0-283C-4F72-A5B2-9398B47007DA}"/>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75" name="Text Box 19">
          <a:extLst>
            <a:ext uri="{FF2B5EF4-FFF2-40B4-BE49-F238E27FC236}">
              <a16:creationId xmlns:a16="http://schemas.microsoft.com/office/drawing/2014/main" id="{95EFFF15-1D42-4322-BDDD-4C055599BC19}"/>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76" name="Text Box 16">
          <a:extLst>
            <a:ext uri="{FF2B5EF4-FFF2-40B4-BE49-F238E27FC236}">
              <a16:creationId xmlns:a16="http://schemas.microsoft.com/office/drawing/2014/main" id="{C06A0F7A-A56A-4BDB-8B55-2D31D55F1B8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77" name="Text Box 17">
          <a:extLst>
            <a:ext uri="{FF2B5EF4-FFF2-40B4-BE49-F238E27FC236}">
              <a16:creationId xmlns:a16="http://schemas.microsoft.com/office/drawing/2014/main" id="{296B18BB-1FA6-49CA-BB89-CDA9D4B35C54}"/>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78" name="Text Box 18">
          <a:extLst>
            <a:ext uri="{FF2B5EF4-FFF2-40B4-BE49-F238E27FC236}">
              <a16:creationId xmlns:a16="http://schemas.microsoft.com/office/drawing/2014/main" id="{9CFFB093-3A42-42A3-9528-7D5484BEE2C0}"/>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79" name="Text Box 19">
          <a:extLst>
            <a:ext uri="{FF2B5EF4-FFF2-40B4-BE49-F238E27FC236}">
              <a16:creationId xmlns:a16="http://schemas.microsoft.com/office/drawing/2014/main" id="{E20FD932-7EF3-446C-BB3A-D16E565460B5}"/>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1880" name="Text Box 16">
          <a:extLst>
            <a:ext uri="{FF2B5EF4-FFF2-40B4-BE49-F238E27FC236}">
              <a16:creationId xmlns:a16="http://schemas.microsoft.com/office/drawing/2014/main" id="{5E3F01A0-B622-45EA-813F-7D07CF43559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1881" name="Text Box 17">
          <a:extLst>
            <a:ext uri="{FF2B5EF4-FFF2-40B4-BE49-F238E27FC236}">
              <a16:creationId xmlns:a16="http://schemas.microsoft.com/office/drawing/2014/main" id="{EAC508B6-0F49-4577-A455-120D87753F09}"/>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1882" name="Text Box 18">
          <a:extLst>
            <a:ext uri="{FF2B5EF4-FFF2-40B4-BE49-F238E27FC236}">
              <a16:creationId xmlns:a16="http://schemas.microsoft.com/office/drawing/2014/main" id="{07924C26-72E8-4157-9C5B-D32DCC2B437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1883" name="Text Box 19">
          <a:extLst>
            <a:ext uri="{FF2B5EF4-FFF2-40B4-BE49-F238E27FC236}">
              <a16:creationId xmlns:a16="http://schemas.microsoft.com/office/drawing/2014/main" id="{76B2AAD9-EC2F-4836-BEEB-3E8FBF784E4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014"/>
    <xdr:sp macro="" textlink="">
      <xdr:nvSpPr>
        <xdr:cNvPr id="1884" name="Text Box 15">
          <a:extLst>
            <a:ext uri="{FF2B5EF4-FFF2-40B4-BE49-F238E27FC236}">
              <a16:creationId xmlns:a16="http://schemas.microsoft.com/office/drawing/2014/main" id="{AC99B156-5523-4F27-9752-1EE9134ECCE7}"/>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85" name="Text Box 16">
          <a:extLst>
            <a:ext uri="{FF2B5EF4-FFF2-40B4-BE49-F238E27FC236}">
              <a16:creationId xmlns:a16="http://schemas.microsoft.com/office/drawing/2014/main" id="{77D98DB6-129F-4016-B28A-9D741FFA183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86" name="Text Box 17">
          <a:extLst>
            <a:ext uri="{FF2B5EF4-FFF2-40B4-BE49-F238E27FC236}">
              <a16:creationId xmlns:a16="http://schemas.microsoft.com/office/drawing/2014/main" id="{AF59F120-E6AD-41B6-B8D9-896EEEF47CE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87" name="Text Box 18">
          <a:extLst>
            <a:ext uri="{FF2B5EF4-FFF2-40B4-BE49-F238E27FC236}">
              <a16:creationId xmlns:a16="http://schemas.microsoft.com/office/drawing/2014/main" id="{009714FF-FBD6-4514-A772-1CC03622B12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88" name="Text Box 19">
          <a:extLst>
            <a:ext uri="{FF2B5EF4-FFF2-40B4-BE49-F238E27FC236}">
              <a16:creationId xmlns:a16="http://schemas.microsoft.com/office/drawing/2014/main" id="{F7721E4E-A3CF-402A-B55F-BF3EE56BE4AE}"/>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1889" name="Text Box 15">
          <a:extLst>
            <a:ext uri="{FF2B5EF4-FFF2-40B4-BE49-F238E27FC236}">
              <a16:creationId xmlns:a16="http://schemas.microsoft.com/office/drawing/2014/main" id="{5CACDF17-2FAC-4016-A51B-B895EE6893A7}"/>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90" name="Text Box 16">
          <a:extLst>
            <a:ext uri="{FF2B5EF4-FFF2-40B4-BE49-F238E27FC236}">
              <a16:creationId xmlns:a16="http://schemas.microsoft.com/office/drawing/2014/main" id="{85A9FE47-EAAA-4BD9-B71C-43A13B66C20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91" name="Text Box 17">
          <a:extLst>
            <a:ext uri="{FF2B5EF4-FFF2-40B4-BE49-F238E27FC236}">
              <a16:creationId xmlns:a16="http://schemas.microsoft.com/office/drawing/2014/main" id="{9B6EAD3C-73E6-4D29-8A27-3D59E3DA46FC}"/>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92" name="Text Box 18">
          <a:extLst>
            <a:ext uri="{FF2B5EF4-FFF2-40B4-BE49-F238E27FC236}">
              <a16:creationId xmlns:a16="http://schemas.microsoft.com/office/drawing/2014/main" id="{807AC296-732E-45A6-BDC6-5DFC7679B15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3" name="Text Box 16">
          <a:extLst>
            <a:ext uri="{FF2B5EF4-FFF2-40B4-BE49-F238E27FC236}">
              <a16:creationId xmlns:a16="http://schemas.microsoft.com/office/drawing/2014/main" id="{4495C48A-E6EA-4499-9156-4C97D2671517}"/>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4" name="Text Box 17">
          <a:extLst>
            <a:ext uri="{FF2B5EF4-FFF2-40B4-BE49-F238E27FC236}">
              <a16:creationId xmlns:a16="http://schemas.microsoft.com/office/drawing/2014/main" id="{E9063FF7-381A-483E-9159-FED06DAD9AF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5" name="Text Box 18">
          <a:extLst>
            <a:ext uri="{FF2B5EF4-FFF2-40B4-BE49-F238E27FC236}">
              <a16:creationId xmlns:a16="http://schemas.microsoft.com/office/drawing/2014/main" id="{377B2F63-FE59-459E-8337-F46ECE326966}"/>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6" name="Text Box 19">
          <a:extLst>
            <a:ext uri="{FF2B5EF4-FFF2-40B4-BE49-F238E27FC236}">
              <a16:creationId xmlns:a16="http://schemas.microsoft.com/office/drawing/2014/main" id="{EC620DC9-100B-4AC9-9A66-3A38AC7BB62C}"/>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7" name="Text Box 16">
          <a:extLst>
            <a:ext uri="{FF2B5EF4-FFF2-40B4-BE49-F238E27FC236}">
              <a16:creationId xmlns:a16="http://schemas.microsoft.com/office/drawing/2014/main" id="{E281BBB0-DC69-4618-A635-B35D8E52F543}"/>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8" name="Text Box 17">
          <a:extLst>
            <a:ext uri="{FF2B5EF4-FFF2-40B4-BE49-F238E27FC236}">
              <a16:creationId xmlns:a16="http://schemas.microsoft.com/office/drawing/2014/main" id="{45379F41-035B-4D97-9936-08543879778D}"/>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9" name="Text Box 18">
          <a:extLst>
            <a:ext uri="{FF2B5EF4-FFF2-40B4-BE49-F238E27FC236}">
              <a16:creationId xmlns:a16="http://schemas.microsoft.com/office/drawing/2014/main" id="{E68B2D73-92E0-4E15-8EB9-0C728C20F1C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900" name="Text Box 19">
          <a:extLst>
            <a:ext uri="{FF2B5EF4-FFF2-40B4-BE49-F238E27FC236}">
              <a16:creationId xmlns:a16="http://schemas.microsoft.com/office/drawing/2014/main" id="{569A7A00-A949-46AD-9F3E-8B95F57EA4B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01" name="Text Box 16">
          <a:extLst>
            <a:ext uri="{FF2B5EF4-FFF2-40B4-BE49-F238E27FC236}">
              <a16:creationId xmlns:a16="http://schemas.microsoft.com/office/drawing/2014/main" id="{3D116270-3535-4397-AE59-FB6643A7E22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02" name="Text Box 17">
          <a:extLst>
            <a:ext uri="{FF2B5EF4-FFF2-40B4-BE49-F238E27FC236}">
              <a16:creationId xmlns:a16="http://schemas.microsoft.com/office/drawing/2014/main" id="{F919E4EB-366D-4447-94D9-80330C877B00}"/>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03" name="Text Box 18">
          <a:extLst>
            <a:ext uri="{FF2B5EF4-FFF2-40B4-BE49-F238E27FC236}">
              <a16:creationId xmlns:a16="http://schemas.microsoft.com/office/drawing/2014/main" id="{140215AF-72BA-4732-9AA6-B8B34EC1842A}"/>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04" name="Text Box 19">
          <a:extLst>
            <a:ext uri="{FF2B5EF4-FFF2-40B4-BE49-F238E27FC236}">
              <a16:creationId xmlns:a16="http://schemas.microsoft.com/office/drawing/2014/main" id="{14452599-1C58-43FE-AEFD-27AAF35D80A7}"/>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448496"/>
    <xdr:sp macro="" textlink="">
      <xdr:nvSpPr>
        <xdr:cNvPr id="1905" name="Text Box 15">
          <a:extLst>
            <a:ext uri="{FF2B5EF4-FFF2-40B4-BE49-F238E27FC236}">
              <a16:creationId xmlns:a16="http://schemas.microsoft.com/office/drawing/2014/main" id="{A9B929AE-2B7F-4C54-A3E2-1CB326CD760F}"/>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06" name="Text Box 16">
          <a:extLst>
            <a:ext uri="{FF2B5EF4-FFF2-40B4-BE49-F238E27FC236}">
              <a16:creationId xmlns:a16="http://schemas.microsoft.com/office/drawing/2014/main" id="{232F9895-C649-4C7D-AEBE-8FB20F4929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07" name="Text Box 17">
          <a:extLst>
            <a:ext uri="{FF2B5EF4-FFF2-40B4-BE49-F238E27FC236}">
              <a16:creationId xmlns:a16="http://schemas.microsoft.com/office/drawing/2014/main" id="{E87DA689-7228-4B3F-B1B4-323ED215349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08" name="Text Box 18">
          <a:extLst>
            <a:ext uri="{FF2B5EF4-FFF2-40B4-BE49-F238E27FC236}">
              <a16:creationId xmlns:a16="http://schemas.microsoft.com/office/drawing/2014/main" id="{AFAC8FD1-FAB1-422F-A041-90CA8374F3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09" name="Text Box 19">
          <a:extLst>
            <a:ext uri="{FF2B5EF4-FFF2-40B4-BE49-F238E27FC236}">
              <a16:creationId xmlns:a16="http://schemas.microsoft.com/office/drawing/2014/main" id="{FD4D86DD-5FD4-4B79-A7D1-203539C8B24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504825</xdr:rowOff>
    </xdr:from>
    <xdr:ext cx="95250" cy="442269"/>
    <xdr:sp macro="" textlink="">
      <xdr:nvSpPr>
        <xdr:cNvPr id="1910" name="Text Box 15">
          <a:extLst>
            <a:ext uri="{FF2B5EF4-FFF2-40B4-BE49-F238E27FC236}">
              <a16:creationId xmlns:a16="http://schemas.microsoft.com/office/drawing/2014/main" id="{DF63CC08-E2AD-4654-89EC-BC2F9C7A2E29}"/>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1911" name="Text Box 16">
          <a:extLst>
            <a:ext uri="{FF2B5EF4-FFF2-40B4-BE49-F238E27FC236}">
              <a16:creationId xmlns:a16="http://schemas.microsoft.com/office/drawing/2014/main" id="{6CEE5DB2-A6B6-4A7B-8EE3-B643E7E0237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1912" name="Text Box 17">
          <a:extLst>
            <a:ext uri="{FF2B5EF4-FFF2-40B4-BE49-F238E27FC236}">
              <a16:creationId xmlns:a16="http://schemas.microsoft.com/office/drawing/2014/main" id="{11F71FF0-7910-4D3A-9305-D0054847BB20}"/>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1913" name="Text Box 18">
          <a:extLst>
            <a:ext uri="{FF2B5EF4-FFF2-40B4-BE49-F238E27FC236}">
              <a16:creationId xmlns:a16="http://schemas.microsoft.com/office/drawing/2014/main" id="{945116B0-5373-4679-B7F3-BF253BE36F4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1914" name="Text Box 19">
          <a:extLst>
            <a:ext uri="{FF2B5EF4-FFF2-40B4-BE49-F238E27FC236}">
              <a16:creationId xmlns:a16="http://schemas.microsoft.com/office/drawing/2014/main" id="{B7E30969-264F-4BF9-AC08-8EE2E79869D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504825</xdr:rowOff>
    </xdr:from>
    <xdr:ext cx="95250" cy="442269"/>
    <xdr:sp macro="" textlink="">
      <xdr:nvSpPr>
        <xdr:cNvPr id="1915" name="Text Box 15">
          <a:extLst>
            <a:ext uri="{FF2B5EF4-FFF2-40B4-BE49-F238E27FC236}">
              <a16:creationId xmlns:a16="http://schemas.microsoft.com/office/drawing/2014/main" id="{DA9C63F2-6F7F-4F65-891D-990111F06567}"/>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014"/>
    <xdr:sp macro="" textlink="">
      <xdr:nvSpPr>
        <xdr:cNvPr id="1916" name="Text Box 15">
          <a:extLst>
            <a:ext uri="{FF2B5EF4-FFF2-40B4-BE49-F238E27FC236}">
              <a16:creationId xmlns:a16="http://schemas.microsoft.com/office/drawing/2014/main" id="{9D35D691-A7CA-4DE7-AFEA-62507279DD1A}"/>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17" name="Text Box 16">
          <a:extLst>
            <a:ext uri="{FF2B5EF4-FFF2-40B4-BE49-F238E27FC236}">
              <a16:creationId xmlns:a16="http://schemas.microsoft.com/office/drawing/2014/main" id="{A2212EE0-F4D9-4234-B8F9-7AA2696C6915}"/>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18" name="Text Box 17">
          <a:extLst>
            <a:ext uri="{FF2B5EF4-FFF2-40B4-BE49-F238E27FC236}">
              <a16:creationId xmlns:a16="http://schemas.microsoft.com/office/drawing/2014/main" id="{3C3E26B0-C449-4003-90AC-A6D895B3A33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19" name="Text Box 18">
          <a:extLst>
            <a:ext uri="{FF2B5EF4-FFF2-40B4-BE49-F238E27FC236}">
              <a16:creationId xmlns:a16="http://schemas.microsoft.com/office/drawing/2014/main" id="{664C5A2E-F1CD-4045-A9F8-587D9FE04D2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20" name="Text Box 19">
          <a:extLst>
            <a:ext uri="{FF2B5EF4-FFF2-40B4-BE49-F238E27FC236}">
              <a16:creationId xmlns:a16="http://schemas.microsoft.com/office/drawing/2014/main" id="{A598A053-B198-4AB1-90A8-43399B4052D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213632"/>
    <xdr:sp macro="" textlink="">
      <xdr:nvSpPr>
        <xdr:cNvPr id="1921" name="Text Box 15">
          <a:extLst>
            <a:ext uri="{FF2B5EF4-FFF2-40B4-BE49-F238E27FC236}">
              <a16:creationId xmlns:a16="http://schemas.microsoft.com/office/drawing/2014/main" id="{B30D6A2A-29CF-4455-82E8-E8979D0F92C9}"/>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444331"/>
    <xdr:sp macro="" textlink="">
      <xdr:nvSpPr>
        <xdr:cNvPr id="1922" name="Text Box 15">
          <a:extLst>
            <a:ext uri="{FF2B5EF4-FFF2-40B4-BE49-F238E27FC236}">
              <a16:creationId xmlns:a16="http://schemas.microsoft.com/office/drawing/2014/main" id="{12C0F44D-33CC-4396-9707-0C72B0F1D84B}"/>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1923" name="Text Box 15">
          <a:extLst>
            <a:ext uri="{FF2B5EF4-FFF2-40B4-BE49-F238E27FC236}">
              <a16:creationId xmlns:a16="http://schemas.microsoft.com/office/drawing/2014/main" id="{6624AD59-0023-467E-91C5-A98BDA5B1502}"/>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24" name="Text Box 16">
          <a:extLst>
            <a:ext uri="{FF2B5EF4-FFF2-40B4-BE49-F238E27FC236}">
              <a16:creationId xmlns:a16="http://schemas.microsoft.com/office/drawing/2014/main" id="{267EFCEA-D4A6-4D30-95A0-DDCCEA51E90E}"/>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25" name="Text Box 17">
          <a:extLst>
            <a:ext uri="{FF2B5EF4-FFF2-40B4-BE49-F238E27FC236}">
              <a16:creationId xmlns:a16="http://schemas.microsoft.com/office/drawing/2014/main" id="{75FEA3F2-D605-4823-9FD0-7E16254FFD43}"/>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26" name="Text Box 18">
          <a:extLst>
            <a:ext uri="{FF2B5EF4-FFF2-40B4-BE49-F238E27FC236}">
              <a16:creationId xmlns:a16="http://schemas.microsoft.com/office/drawing/2014/main" id="{B25678ED-B989-4972-A2AE-5A37088C62A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504825</xdr:rowOff>
    </xdr:from>
    <xdr:ext cx="95250" cy="213632"/>
    <xdr:sp macro="" textlink="">
      <xdr:nvSpPr>
        <xdr:cNvPr id="1927" name="Text Box 15">
          <a:extLst>
            <a:ext uri="{FF2B5EF4-FFF2-40B4-BE49-F238E27FC236}">
              <a16:creationId xmlns:a16="http://schemas.microsoft.com/office/drawing/2014/main" id="{5BFFE07A-DD28-4DF8-85BE-E827FAE1C653}"/>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28" name="Text Box 16">
          <a:extLst>
            <a:ext uri="{FF2B5EF4-FFF2-40B4-BE49-F238E27FC236}">
              <a16:creationId xmlns:a16="http://schemas.microsoft.com/office/drawing/2014/main" id="{BDF54E87-1665-4A9A-9A06-AF4BC8294B0C}"/>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29" name="Text Box 17">
          <a:extLst>
            <a:ext uri="{FF2B5EF4-FFF2-40B4-BE49-F238E27FC236}">
              <a16:creationId xmlns:a16="http://schemas.microsoft.com/office/drawing/2014/main" id="{2CB82D05-4283-4003-B8B5-5067DD23EDE4}"/>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30" name="Text Box 18">
          <a:extLst>
            <a:ext uri="{FF2B5EF4-FFF2-40B4-BE49-F238E27FC236}">
              <a16:creationId xmlns:a16="http://schemas.microsoft.com/office/drawing/2014/main" id="{EC5D60FE-9A92-4878-B196-30AB11E7CE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31" name="Text Box 19">
          <a:extLst>
            <a:ext uri="{FF2B5EF4-FFF2-40B4-BE49-F238E27FC236}">
              <a16:creationId xmlns:a16="http://schemas.microsoft.com/office/drawing/2014/main" id="{00D4A7CF-1C65-420F-9ADA-6D10C75BA87D}"/>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32" name="Text Box 16">
          <a:extLst>
            <a:ext uri="{FF2B5EF4-FFF2-40B4-BE49-F238E27FC236}">
              <a16:creationId xmlns:a16="http://schemas.microsoft.com/office/drawing/2014/main" id="{10E4ECEB-78B3-453E-9C2E-D4B8E83244DE}"/>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33" name="Text Box 17">
          <a:extLst>
            <a:ext uri="{FF2B5EF4-FFF2-40B4-BE49-F238E27FC236}">
              <a16:creationId xmlns:a16="http://schemas.microsoft.com/office/drawing/2014/main" id="{B66304F4-F0A3-4B6E-9A25-ECBEAA2346D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34" name="Text Box 18">
          <a:extLst>
            <a:ext uri="{FF2B5EF4-FFF2-40B4-BE49-F238E27FC236}">
              <a16:creationId xmlns:a16="http://schemas.microsoft.com/office/drawing/2014/main" id="{0C8D442C-E928-421B-B6F8-058141DFA5B7}"/>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35" name="Text Box 19">
          <a:extLst>
            <a:ext uri="{FF2B5EF4-FFF2-40B4-BE49-F238E27FC236}">
              <a16:creationId xmlns:a16="http://schemas.microsoft.com/office/drawing/2014/main" id="{2E25B566-3572-45B2-822C-5BC9343AD970}"/>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36" name="Text Box 16">
          <a:extLst>
            <a:ext uri="{FF2B5EF4-FFF2-40B4-BE49-F238E27FC236}">
              <a16:creationId xmlns:a16="http://schemas.microsoft.com/office/drawing/2014/main" id="{2D56ABB9-3A4B-4F44-A4D9-74324CA03E9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37" name="Text Box 17">
          <a:extLst>
            <a:ext uri="{FF2B5EF4-FFF2-40B4-BE49-F238E27FC236}">
              <a16:creationId xmlns:a16="http://schemas.microsoft.com/office/drawing/2014/main" id="{C580393D-5D1E-472D-BB39-899C557B37D4}"/>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38" name="Text Box 18">
          <a:extLst>
            <a:ext uri="{FF2B5EF4-FFF2-40B4-BE49-F238E27FC236}">
              <a16:creationId xmlns:a16="http://schemas.microsoft.com/office/drawing/2014/main" id="{2A9B06F8-1C56-4E5A-8D3C-FC6D4254D78B}"/>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39" name="Text Box 19">
          <a:extLst>
            <a:ext uri="{FF2B5EF4-FFF2-40B4-BE49-F238E27FC236}">
              <a16:creationId xmlns:a16="http://schemas.microsoft.com/office/drawing/2014/main" id="{18BB393B-2295-4F93-A156-5A4A01444C6E}"/>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40" name="Text Box 16">
          <a:extLst>
            <a:ext uri="{FF2B5EF4-FFF2-40B4-BE49-F238E27FC236}">
              <a16:creationId xmlns:a16="http://schemas.microsoft.com/office/drawing/2014/main" id="{E773D4F6-6EC3-451C-9539-E4C554E6782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41" name="Text Box 17">
          <a:extLst>
            <a:ext uri="{FF2B5EF4-FFF2-40B4-BE49-F238E27FC236}">
              <a16:creationId xmlns:a16="http://schemas.microsoft.com/office/drawing/2014/main" id="{8184656B-D98C-4E06-8C33-5BAB57934426}"/>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42" name="Text Box 18">
          <a:extLst>
            <a:ext uri="{FF2B5EF4-FFF2-40B4-BE49-F238E27FC236}">
              <a16:creationId xmlns:a16="http://schemas.microsoft.com/office/drawing/2014/main" id="{0A62D751-8992-4232-93C8-D28AE1B13C5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43" name="Text Box 19">
          <a:extLst>
            <a:ext uri="{FF2B5EF4-FFF2-40B4-BE49-F238E27FC236}">
              <a16:creationId xmlns:a16="http://schemas.microsoft.com/office/drawing/2014/main" id="{A0BD512E-28B8-4A89-BCA3-E2454A96D3C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1944" name="Text Box 16">
          <a:extLst>
            <a:ext uri="{FF2B5EF4-FFF2-40B4-BE49-F238E27FC236}">
              <a16:creationId xmlns:a16="http://schemas.microsoft.com/office/drawing/2014/main" id="{9139B56D-F271-4920-9853-8F268ECAFC4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1945" name="Text Box 17">
          <a:extLst>
            <a:ext uri="{FF2B5EF4-FFF2-40B4-BE49-F238E27FC236}">
              <a16:creationId xmlns:a16="http://schemas.microsoft.com/office/drawing/2014/main" id="{36BA49C6-BDA7-4CA5-86A9-0F663821BAE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1946" name="Text Box 18">
          <a:extLst>
            <a:ext uri="{FF2B5EF4-FFF2-40B4-BE49-F238E27FC236}">
              <a16:creationId xmlns:a16="http://schemas.microsoft.com/office/drawing/2014/main" id="{9B74F833-DAD2-48E6-BCD5-BBFF19585517}"/>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1947" name="Text Box 19">
          <a:extLst>
            <a:ext uri="{FF2B5EF4-FFF2-40B4-BE49-F238E27FC236}">
              <a16:creationId xmlns:a16="http://schemas.microsoft.com/office/drawing/2014/main" id="{238AF34E-B9CF-44CF-A947-1D9B250DFE9C}"/>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014"/>
    <xdr:sp macro="" textlink="">
      <xdr:nvSpPr>
        <xdr:cNvPr id="1948" name="Text Box 15">
          <a:extLst>
            <a:ext uri="{FF2B5EF4-FFF2-40B4-BE49-F238E27FC236}">
              <a16:creationId xmlns:a16="http://schemas.microsoft.com/office/drawing/2014/main" id="{961510CD-8AE1-4FCC-9E17-6A5F99E70CF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49" name="Text Box 16">
          <a:extLst>
            <a:ext uri="{FF2B5EF4-FFF2-40B4-BE49-F238E27FC236}">
              <a16:creationId xmlns:a16="http://schemas.microsoft.com/office/drawing/2014/main" id="{92A5448E-156B-4EC1-948E-050DABF77E6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50" name="Text Box 17">
          <a:extLst>
            <a:ext uri="{FF2B5EF4-FFF2-40B4-BE49-F238E27FC236}">
              <a16:creationId xmlns:a16="http://schemas.microsoft.com/office/drawing/2014/main" id="{70ABB064-BA56-4A4B-8C46-B54F93242F5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51" name="Text Box 18">
          <a:extLst>
            <a:ext uri="{FF2B5EF4-FFF2-40B4-BE49-F238E27FC236}">
              <a16:creationId xmlns:a16="http://schemas.microsoft.com/office/drawing/2014/main" id="{D9CB9989-A037-469E-84B5-1D2B4F063AB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52" name="Text Box 19">
          <a:extLst>
            <a:ext uri="{FF2B5EF4-FFF2-40B4-BE49-F238E27FC236}">
              <a16:creationId xmlns:a16="http://schemas.microsoft.com/office/drawing/2014/main" id="{2FBFF4C5-F8EC-4E22-ABC8-32CE7441417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1953" name="Text Box 15">
          <a:extLst>
            <a:ext uri="{FF2B5EF4-FFF2-40B4-BE49-F238E27FC236}">
              <a16:creationId xmlns:a16="http://schemas.microsoft.com/office/drawing/2014/main" id="{646452DF-E470-4229-A862-12141A51FBC9}"/>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54" name="Text Box 16">
          <a:extLst>
            <a:ext uri="{FF2B5EF4-FFF2-40B4-BE49-F238E27FC236}">
              <a16:creationId xmlns:a16="http://schemas.microsoft.com/office/drawing/2014/main" id="{74919D37-CBB5-45EC-93C8-55A0AD1FF6F3}"/>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55" name="Text Box 17">
          <a:extLst>
            <a:ext uri="{FF2B5EF4-FFF2-40B4-BE49-F238E27FC236}">
              <a16:creationId xmlns:a16="http://schemas.microsoft.com/office/drawing/2014/main" id="{08C1B570-673D-478F-AFDD-E06D92D087EC}"/>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56" name="Text Box 18">
          <a:extLst>
            <a:ext uri="{FF2B5EF4-FFF2-40B4-BE49-F238E27FC236}">
              <a16:creationId xmlns:a16="http://schemas.microsoft.com/office/drawing/2014/main" id="{A3E9A73E-5ECB-4A0B-8FCC-4D6550575B0D}"/>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57" name="Text Box 16">
          <a:extLst>
            <a:ext uri="{FF2B5EF4-FFF2-40B4-BE49-F238E27FC236}">
              <a16:creationId xmlns:a16="http://schemas.microsoft.com/office/drawing/2014/main" id="{B7FDC12E-B3B3-4404-84F1-7A92A8FF6683}"/>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58" name="Text Box 17">
          <a:extLst>
            <a:ext uri="{FF2B5EF4-FFF2-40B4-BE49-F238E27FC236}">
              <a16:creationId xmlns:a16="http://schemas.microsoft.com/office/drawing/2014/main" id="{FBC54FA8-15BA-4CBD-9C5C-A7FEE3CE60F1}"/>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59" name="Text Box 18">
          <a:extLst>
            <a:ext uri="{FF2B5EF4-FFF2-40B4-BE49-F238E27FC236}">
              <a16:creationId xmlns:a16="http://schemas.microsoft.com/office/drawing/2014/main" id="{A6F31BE7-68E0-4F7E-B118-EA21297B51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60" name="Text Box 19">
          <a:extLst>
            <a:ext uri="{FF2B5EF4-FFF2-40B4-BE49-F238E27FC236}">
              <a16:creationId xmlns:a16="http://schemas.microsoft.com/office/drawing/2014/main" id="{B9EE7987-A375-49F3-9C7F-37B8FC53D984}"/>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61" name="Text Box 16">
          <a:extLst>
            <a:ext uri="{FF2B5EF4-FFF2-40B4-BE49-F238E27FC236}">
              <a16:creationId xmlns:a16="http://schemas.microsoft.com/office/drawing/2014/main" id="{3E41EDED-91C5-4C30-B07C-6D790549882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62" name="Text Box 17">
          <a:extLst>
            <a:ext uri="{FF2B5EF4-FFF2-40B4-BE49-F238E27FC236}">
              <a16:creationId xmlns:a16="http://schemas.microsoft.com/office/drawing/2014/main" id="{C7B06ED1-79CA-4EF2-9837-CBE637A515B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63" name="Text Box 18">
          <a:extLst>
            <a:ext uri="{FF2B5EF4-FFF2-40B4-BE49-F238E27FC236}">
              <a16:creationId xmlns:a16="http://schemas.microsoft.com/office/drawing/2014/main" id="{28D11158-17EC-40E6-B969-01386ABE4A6C}"/>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64" name="Text Box 19">
          <a:extLst>
            <a:ext uri="{FF2B5EF4-FFF2-40B4-BE49-F238E27FC236}">
              <a16:creationId xmlns:a16="http://schemas.microsoft.com/office/drawing/2014/main" id="{7AA5F8BD-0F2B-42C1-BB93-5C5A34B0911B}"/>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448496"/>
    <xdr:sp macro="" textlink="">
      <xdr:nvSpPr>
        <xdr:cNvPr id="1965" name="Text Box 15">
          <a:extLst>
            <a:ext uri="{FF2B5EF4-FFF2-40B4-BE49-F238E27FC236}">
              <a16:creationId xmlns:a16="http://schemas.microsoft.com/office/drawing/2014/main" id="{4FC1BF7C-F348-4F50-B7B0-65E51EB1C94C}"/>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504825</xdr:rowOff>
    </xdr:from>
    <xdr:ext cx="95250" cy="442269"/>
    <xdr:sp macro="" textlink="">
      <xdr:nvSpPr>
        <xdr:cNvPr id="1966" name="Text Box 15">
          <a:extLst>
            <a:ext uri="{FF2B5EF4-FFF2-40B4-BE49-F238E27FC236}">
              <a16:creationId xmlns:a16="http://schemas.microsoft.com/office/drawing/2014/main" id="{3FA75E95-21AA-4EDE-B929-F89BA4521095}"/>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504825</xdr:rowOff>
    </xdr:from>
    <xdr:ext cx="95250" cy="442269"/>
    <xdr:sp macro="" textlink="">
      <xdr:nvSpPr>
        <xdr:cNvPr id="1967" name="Text Box 15">
          <a:extLst>
            <a:ext uri="{FF2B5EF4-FFF2-40B4-BE49-F238E27FC236}">
              <a16:creationId xmlns:a16="http://schemas.microsoft.com/office/drawing/2014/main" id="{A7670E15-2DBA-4F4B-9347-B358CE23A921}"/>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213632"/>
    <xdr:sp macro="" textlink="">
      <xdr:nvSpPr>
        <xdr:cNvPr id="1968" name="Text Box 15">
          <a:extLst>
            <a:ext uri="{FF2B5EF4-FFF2-40B4-BE49-F238E27FC236}">
              <a16:creationId xmlns:a16="http://schemas.microsoft.com/office/drawing/2014/main" id="{8065D6B3-D849-4770-B85F-7F496FF37527}"/>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444331"/>
    <xdr:sp macro="" textlink="">
      <xdr:nvSpPr>
        <xdr:cNvPr id="1969" name="Text Box 15">
          <a:extLst>
            <a:ext uri="{FF2B5EF4-FFF2-40B4-BE49-F238E27FC236}">
              <a16:creationId xmlns:a16="http://schemas.microsoft.com/office/drawing/2014/main" id="{DFA37A93-F8C0-47E3-BF22-8217B0CB005A}"/>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504825</xdr:rowOff>
    </xdr:from>
    <xdr:ext cx="95250" cy="213632"/>
    <xdr:sp macro="" textlink="">
      <xdr:nvSpPr>
        <xdr:cNvPr id="1970" name="Text Box 15">
          <a:extLst>
            <a:ext uri="{FF2B5EF4-FFF2-40B4-BE49-F238E27FC236}">
              <a16:creationId xmlns:a16="http://schemas.microsoft.com/office/drawing/2014/main" id="{ECAD2E5D-E481-4FD8-8EFE-8BA422B3FC72}"/>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71" name="Text Box 16">
          <a:extLst>
            <a:ext uri="{FF2B5EF4-FFF2-40B4-BE49-F238E27FC236}">
              <a16:creationId xmlns:a16="http://schemas.microsoft.com/office/drawing/2014/main" id="{9E688637-F2C7-4AFD-AC8C-B149CC60BE9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72" name="Text Box 17">
          <a:extLst>
            <a:ext uri="{FF2B5EF4-FFF2-40B4-BE49-F238E27FC236}">
              <a16:creationId xmlns:a16="http://schemas.microsoft.com/office/drawing/2014/main" id="{492827B5-8095-40DB-9CE6-62587F11FEF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73" name="Text Box 18">
          <a:extLst>
            <a:ext uri="{FF2B5EF4-FFF2-40B4-BE49-F238E27FC236}">
              <a16:creationId xmlns:a16="http://schemas.microsoft.com/office/drawing/2014/main" id="{22F4865F-2C23-4318-9106-00974B34E284}"/>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74" name="Text Box 19">
          <a:extLst>
            <a:ext uri="{FF2B5EF4-FFF2-40B4-BE49-F238E27FC236}">
              <a16:creationId xmlns:a16="http://schemas.microsoft.com/office/drawing/2014/main" id="{08AFBC32-F895-4C48-8577-ED061450AD6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75" name="Text Box 16">
          <a:extLst>
            <a:ext uri="{FF2B5EF4-FFF2-40B4-BE49-F238E27FC236}">
              <a16:creationId xmlns:a16="http://schemas.microsoft.com/office/drawing/2014/main" id="{7CB08CA2-7810-4078-B248-EC7DB91F642C}"/>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76" name="Text Box 17">
          <a:extLst>
            <a:ext uri="{FF2B5EF4-FFF2-40B4-BE49-F238E27FC236}">
              <a16:creationId xmlns:a16="http://schemas.microsoft.com/office/drawing/2014/main" id="{141B31C4-96E7-4D65-934A-D0A994280B5B}"/>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77" name="Text Box 18">
          <a:extLst>
            <a:ext uri="{FF2B5EF4-FFF2-40B4-BE49-F238E27FC236}">
              <a16:creationId xmlns:a16="http://schemas.microsoft.com/office/drawing/2014/main" id="{02E7DA53-D426-48E3-9C43-A9AA5E98AE9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78" name="Text Box 19">
          <a:extLst>
            <a:ext uri="{FF2B5EF4-FFF2-40B4-BE49-F238E27FC236}">
              <a16:creationId xmlns:a16="http://schemas.microsoft.com/office/drawing/2014/main" id="{DB4B2EE0-AFB5-41B2-BD2B-DFBF664B5771}"/>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979" name="Text Box 16">
          <a:extLst>
            <a:ext uri="{FF2B5EF4-FFF2-40B4-BE49-F238E27FC236}">
              <a16:creationId xmlns:a16="http://schemas.microsoft.com/office/drawing/2014/main" id="{B4A62FF8-50F6-4FD2-BF79-F8362164416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980" name="Text Box 17">
          <a:extLst>
            <a:ext uri="{FF2B5EF4-FFF2-40B4-BE49-F238E27FC236}">
              <a16:creationId xmlns:a16="http://schemas.microsoft.com/office/drawing/2014/main" id="{93E2314C-7323-4475-B67B-3E74939E86D5}"/>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981" name="Text Box 18">
          <a:extLst>
            <a:ext uri="{FF2B5EF4-FFF2-40B4-BE49-F238E27FC236}">
              <a16:creationId xmlns:a16="http://schemas.microsoft.com/office/drawing/2014/main" id="{375DD61B-534B-4E19-94D0-BEDA9ACC97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982" name="Text Box 19">
          <a:extLst>
            <a:ext uri="{FF2B5EF4-FFF2-40B4-BE49-F238E27FC236}">
              <a16:creationId xmlns:a16="http://schemas.microsoft.com/office/drawing/2014/main" id="{CFFF4BD0-3C2F-4673-8CC6-3461A88D5E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83" name="Text Box 16">
          <a:extLst>
            <a:ext uri="{FF2B5EF4-FFF2-40B4-BE49-F238E27FC236}">
              <a16:creationId xmlns:a16="http://schemas.microsoft.com/office/drawing/2014/main" id="{141EA8A2-B56B-4B5C-A531-0B549996DCD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84" name="Text Box 17">
          <a:extLst>
            <a:ext uri="{FF2B5EF4-FFF2-40B4-BE49-F238E27FC236}">
              <a16:creationId xmlns:a16="http://schemas.microsoft.com/office/drawing/2014/main" id="{E4FECC78-18CB-4AF8-B173-92218941875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85" name="Text Box 18">
          <a:extLst>
            <a:ext uri="{FF2B5EF4-FFF2-40B4-BE49-F238E27FC236}">
              <a16:creationId xmlns:a16="http://schemas.microsoft.com/office/drawing/2014/main" id="{2E816022-45E0-4295-ABA3-F3A813CD34C2}"/>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86" name="Text Box 19">
          <a:extLst>
            <a:ext uri="{FF2B5EF4-FFF2-40B4-BE49-F238E27FC236}">
              <a16:creationId xmlns:a16="http://schemas.microsoft.com/office/drawing/2014/main" id="{E98BDACE-C652-47C8-9214-D42FD9E1BE5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87" name="Text Box 16">
          <a:extLst>
            <a:ext uri="{FF2B5EF4-FFF2-40B4-BE49-F238E27FC236}">
              <a16:creationId xmlns:a16="http://schemas.microsoft.com/office/drawing/2014/main" id="{7C3F7369-2C84-4FDC-8EC9-208ED91EB8A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88" name="Text Box 17">
          <a:extLst>
            <a:ext uri="{FF2B5EF4-FFF2-40B4-BE49-F238E27FC236}">
              <a16:creationId xmlns:a16="http://schemas.microsoft.com/office/drawing/2014/main" id="{E3865A9B-4592-4AC3-962D-7147424274A4}"/>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89" name="Text Box 18">
          <a:extLst>
            <a:ext uri="{FF2B5EF4-FFF2-40B4-BE49-F238E27FC236}">
              <a16:creationId xmlns:a16="http://schemas.microsoft.com/office/drawing/2014/main" id="{75FBE134-1E20-44B3-B90A-1A3ADC9D09D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0" name="Text Box 16">
          <a:extLst>
            <a:ext uri="{FF2B5EF4-FFF2-40B4-BE49-F238E27FC236}">
              <a16:creationId xmlns:a16="http://schemas.microsoft.com/office/drawing/2014/main" id="{7977C0CD-E02F-40CA-B0A7-A5143939662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1" name="Text Box 17">
          <a:extLst>
            <a:ext uri="{FF2B5EF4-FFF2-40B4-BE49-F238E27FC236}">
              <a16:creationId xmlns:a16="http://schemas.microsoft.com/office/drawing/2014/main" id="{E4746C12-94AE-4910-9AF1-1917D01FF604}"/>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2" name="Text Box 18">
          <a:extLst>
            <a:ext uri="{FF2B5EF4-FFF2-40B4-BE49-F238E27FC236}">
              <a16:creationId xmlns:a16="http://schemas.microsoft.com/office/drawing/2014/main" id="{FE9F88CE-028F-45F4-AE11-AD6E0AECF277}"/>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3" name="Text Box 19">
          <a:extLst>
            <a:ext uri="{FF2B5EF4-FFF2-40B4-BE49-F238E27FC236}">
              <a16:creationId xmlns:a16="http://schemas.microsoft.com/office/drawing/2014/main" id="{FC91F483-0A9B-4512-98F0-E33E9854D89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4" name="Text Box 16">
          <a:extLst>
            <a:ext uri="{FF2B5EF4-FFF2-40B4-BE49-F238E27FC236}">
              <a16:creationId xmlns:a16="http://schemas.microsoft.com/office/drawing/2014/main" id="{E6CD86CF-278A-4464-B33A-E12AEE6A56B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5" name="Text Box 17">
          <a:extLst>
            <a:ext uri="{FF2B5EF4-FFF2-40B4-BE49-F238E27FC236}">
              <a16:creationId xmlns:a16="http://schemas.microsoft.com/office/drawing/2014/main" id="{9D78BE41-E7B2-4A3B-94FE-562D33A3AE5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6" name="Text Box 18">
          <a:extLst>
            <a:ext uri="{FF2B5EF4-FFF2-40B4-BE49-F238E27FC236}">
              <a16:creationId xmlns:a16="http://schemas.microsoft.com/office/drawing/2014/main" id="{87A3A99D-81F0-471F-B86D-2190D6ED8F2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7" name="Text Box 19">
          <a:extLst>
            <a:ext uri="{FF2B5EF4-FFF2-40B4-BE49-F238E27FC236}">
              <a16:creationId xmlns:a16="http://schemas.microsoft.com/office/drawing/2014/main" id="{11B333B5-62CD-4E16-BDF0-EB958BB70E8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1998" name="Text Box 16">
          <a:extLst>
            <a:ext uri="{FF2B5EF4-FFF2-40B4-BE49-F238E27FC236}">
              <a16:creationId xmlns:a16="http://schemas.microsoft.com/office/drawing/2014/main" id="{067D55A0-99E0-4C7D-91C4-10FF650EEF7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1999" name="Text Box 17">
          <a:extLst>
            <a:ext uri="{FF2B5EF4-FFF2-40B4-BE49-F238E27FC236}">
              <a16:creationId xmlns:a16="http://schemas.microsoft.com/office/drawing/2014/main" id="{1C8EF16F-06A4-4F8E-95B5-E0F99D50682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2000" name="Text Box 18">
          <a:extLst>
            <a:ext uri="{FF2B5EF4-FFF2-40B4-BE49-F238E27FC236}">
              <a16:creationId xmlns:a16="http://schemas.microsoft.com/office/drawing/2014/main" id="{BDF4FC23-2802-4BD4-9A7C-6340CD14EED1}"/>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2001" name="Text Box 19">
          <a:extLst>
            <a:ext uri="{FF2B5EF4-FFF2-40B4-BE49-F238E27FC236}">
              <a16:creationId xmlns:a16="http://schemas.microsoft.com/office/drawing/2014/main" id="{9677DAAF-822C-4967-BD77-621FF40C056F}"/>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461691"/>
    <xdr:sp macro="" textlink="">
      <xdr:nvSpPr>
        <xdr:cNvPr id="2002" name="Text Box 15">
          <a:extLst>
            <a:ext uri="{FF2B5EF4-FFF2-40B4-BE49-F238E27FC236}">
              <a16:creationId xmlns:a16="http://schemas.microsoft.com/office/drawing/2014/main" id="{5DE0DE75-008D-4381-AD51-7306E1A007BB}"/>
            </a:ext>
          </a:extLst>
        </xdr:cNvPr>
        <xdr:cNvSpPr txBox="1">
          <a:spLocks noChangeArrowheads="1"/>
        </xdr:cNvSpPr>
      </xdr:nvSpPr>
      <xdr:spPr bwMode="auto">
        <a:xfrm>
          <a:off x="3710214" y="7066189"/>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03" name="Text Box 16">
          <a:extLst>
            <a:ext uri="{FF2B5EF4-FFF2-40B4-BE49-F238E27FC236}">
              <a16:creationId xmlns:a16="http://schemas.microsoft.com/office/drawing/2014/main" id="{7CEF36F7-E808-4402-8F9B-AB118A36321A}"/>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04" name="Text Box 17">
          <a:extLst>
            <a:ext uri="{FF2B5EF4-FFF2-40B4-BE49-F238E27FC236}">
              <a16:creationId xmlns:a16="http://schemas.microsoft.com/office/drawing/2014/main" id="{E8F39DCA-754F-41B9-9B63-0002A33D239C}"/>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05" name="Text Box 18">
          <a:extLst>
            <a:ext uri="{FF2B5EF4-FFF2-40B4-BE49-F238E27FC236}">
              <a16:creationId xmlns:a16="http://schemas.microsoft.com/office/drawing/2014/main" id="{1630D565-D79B-411F-A941-63B4E2680A37}"/>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06" name="Text Box 19">
          <a:extLst>
            <a:ext uri="{FF2B5EF4-FFF2-40B4-BE49-F238E27FC236}">
              <a16:creationId xmlns:a16="http://schemas.microsoft.com/office/drawing/2014/main" id="{3894C0BE-D616-466E-B049-D718F2E08A94}"/>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504825</xdr:rowOff>
    </xdr:from>
    <xdr:ext cx="95250" cy="442269"/>
    <xdr:sp macro="" textlink="">
      <xdr:nvSpPr>
        <xdr:cNvPr id="2007" name="Text Box 15">
          <a:extLst>
            <a:ext uri="{FF2B5EF4-FFF2-40B4-BE49-F238E27FC236}">
              <a16:creationId xmlns:a16="http://schemas.microsoft.com/office/drawing/2014/main" id="{74A3770A-CEC5-4C7D-8FC5-C23E4CE5B73C}"/>
            </a:ext>
          </a:extLst>
        </xdr:cNvPr>
        <xdr:cNvSpPr txBox="1">
          <a:spLocks noChangeArrowheads="1"/>
        </xdr:cNvSpPr>
      </xdr:nvSpPr>
      <xdr:spPr bwMode="auto">
        <a:xfrm>
          <a:off x="6555468"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2008" name="Text Box 16">
          <a:extLst>
            <a:ext uri="{FF2B5EF4-FFF2-40B4-BE49-F238E27FC236}">
              <a16:creationId xmlns:a16="http://schemas.microsoft.com/office/drawing/2014/main" id="{C7C22862-7FF9-47EE-8943-B0944D077791}"/>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2009" name="Text Box 17">
          <a:extLst>
            <a:ext uri="{FF2B5EF4-FFF2-40B4-BE49-F238E27FC236}">
              <a16:creationId xmlns:a16="http://schemas.microsoft.com/office/drawing/2014/main" id="{4680BAC4-4424-423D-BC2C-D6631D5FDD52}"/>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2010" name="Text Box 18">
          <a:extLst>
            <a:ext uri="{FF2B5EF4-FFF2-40B4-BE49-F238E27FC236}">
              <a16:creationId xmlns:a16="http://schemas.microsoft.com/office/drawing/2014/main" id="{641C5FCF-7676-471B-AB82-3FE7DE20A84E}"/>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2011" name="Text Box 19">
          <a:extLst>
            <a:ext uri="{FF2B5EF4-FFF2-40B4-BE49-F238E27FC236}">
              <a16:creationId xmlns:a16="http://schemas.microsoft.com/office/drawing/2014/main" id="{4E263BB1-7808-45CF-9FE6-6A3FBDDCD399}"/>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504825</xdr:rowOff>
    </xdr:from>
    <xdr:ext cx="95250" cy="442269"/>
    <xdr:sp macro="" textlink="">
      <xdr:nvSpPr>
        <xdr:cNvPr id="2012" name="Text Box 15">
          <a:extLst>
            <a:ext uri="{FF2B5EF4-FFF2-40B4-BE49-F238E27FC236}">
              <a16:creationId xmlns:a16="http://schemas.microsoft.com/office/drawing/2014/main" id="{42904C1D-8515-4254-8005-B69A77798AD7}"/>
            </a:ext>
          </a:extLst>
        </xdr:cNvPr>
        <xdr:cNvSpPr txBox="1">
          <a:spLocks noChangeArrowheads="1"/>
        </xdr:cNvSpPr>
      </xdr:nvSpPr>
      <xdr:spPr bwMode="auto">
        <a:xfrm>
          <a:off x="15475857"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014"/>
    <xdr:sp macro="" textlink="">
      <xdr:nvSpPr>
        <xdr:cNvPr id="2013" name="Text Box 15">
          <a:extLst>
            <a:ext uri="{FF2B5EF4-FFF2-40B4-BE49-F238E27FC236}">
              <a16:creationId xmlns:a16="http://schemas.microsoft.com/office/drawing/2014/main" id="{3E80D04A-5B6F-4A7A-8F84-D1803C296D3C}"/>
            </a:ext>
          </a:extLst>
        </xdr:cNvPr>
        <xdr:cNvSpPr txBox="1">
          <a:spLocks noChangeArrowheads="1"/>
        </xdr:cNvSpPr>
      </xdr:nvSpPr>
      <xdr:spPr bwMode="auto">
        <a:xfrm>
          <a:off x="3710214" y="687841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2014" name="Text Box 16">
          <a:extLst>
            <a:ext uri="{FF2B5EF4-FFF2-40B4-BE49-F238E27FC236}">
              <a16:creationId xmlns:a16="http://schemas.microsoft.com/office/drawing/2014/main" id="{88F5CC5D-0183-4499-BAFC-5D4365B2D958}"/>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2015" name="Text Box 17">
          <a:extLst>
            <a:ext uri="{FF2B5EF4-FFF2-40B4-BE49-F238E27FC236}">
              <a16:creationId xmlns:a16="http://schemas.microsoft.com/office/drawing/2014/main" id="{B4FD854B-8033-4E4B-9DA2-B11F5393D010}"/>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2016" name="Text Box 18">
          <a:extLst>
            <a:ext uri="{FF2B5EF4-FFF2-40B4-BE49-F238E27FC236}">
              <a16:creationId xmlns:a16="http://schemas.microsoft.com/office/drawing/2014/main" id="{D588D3E1-B6A9-4A9A-8020-E0D3E0D9D7AE}"/>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2017" name="Text Box 19">
          <a:extLst>
            <a:ext uri="{FF2B5EF4-FFF2-40B4-BE49-F238E27FC236}">
              <a16:creationId xmlns:a16="http://schemas.microsoft.com/office/drawing/2014/main" id="{B9D2CE59-7906-4038-97E2-B78A2C0A1A7A}"/>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213632"/>
    <xdr:sp macro="" textlink="">
      <xdr:nvSpPr>
        <xdr:cNvPr id="2018" name="Text Box 15">
          <a:extLst>
            <a:ext uri="{FF2B5EF4-FFF2-40B4-BE49-F238E27FC236}">
              <a16:creationId xmlns:a16="http://schemas.microsoft.com/office/drawing/2014/main" id="{E63C86F6-20D9-4FE8-A68A-B1FCFE2EAF03}"/>
            </a:ext>
          </a:extLst>
        </xdr:cNvPr>
        <xdr:cNvSpPr txBox="1">
          <a:spLocks noChangeArrowheads="1"/>
        </xdr:cNvSpPr>
      </xdr:nvSpPr>
      <xdr:spPr bwMode="auto">
        <a:xfrm>
          <a:off x="3710214"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444331"/>
    <xdr:sp macro="" textlink="">
      <xdr:nvSpPr>
        <xdr:cNvPr id="2019" name="Text Box 15">
          <a:extLst>
            <a:ext uri="{FF2B5EF4-FFF2-40B4-BE49-F238E27FC236}">
              <a16:creationId xmlns:a16="http://schemas.microsoft.com/office/drawing/2014/main" id="{048CF4B0-82E3-4F28-A30C-AEE0AA0A696F}"/>
            </a:ext>
          </a:extLst>
        </xdr:cNvPr>
        <xdr:cNvSpPr txBox="1">
          <a:spLocks noChangeArrowheads="1"/>
        </xdr:cNvSpPr>
      </xdr:nvSpPr>
      <xdr:spPr bwMode="auto">
        <a:xfrm>
          <a:off x="3710214" y="70661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2020" name="Text Box 15">
          <a:extLst>
            <a:ext uri="{FF2B5EF4-FFF2-40B4-BE49-F238E27FC236}">
              <a16:creationId xmlns:a16="http://schemas.microsoft.com/office/drawing/2014/main" id="{7C9BE3EC-D189-427D-9089-12F9D89A4EAC}"/>
            </a:ext>
          </a:extLst>
        </xdr:cNvPr>
        <xdr:cNvSpPr txBox="1">
          <a:spLocks noChangeArrowheads="1"/>
        </xdr:cNvSpPr>
      </xdr:nvSpPr>
      <xdr:spPr bwMode="auto">
        <a:xfrm>
          <a:off x="6555468" y="68784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21" name="Text Box 16">
          <a:extLst>
            <a:ext uri="{FF2B5EF4-FFF2-40B4-BE49-F238E27FC236}">
              <a16:creationId xmlns:a16="http://schemas.microsoft.com/office/drawing/2014/main" id="{47C302B6-DEBB-4D3F-AFA9-97F49C8BFB81}"/>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22" name="Text Box 17">
          <a:extLst>
            <a:ext uri="{FF2B5EF4-FFF2-40B4-BE49-F238E27FC236}">
              <a16:creationId xmlns:a16="http://schemas.microsoft.com/office/drawing/2014/main" id="{BB8F0195-D65A-4C18-9FD9-447833033DB2}"/>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23" name="Text Box 18">
          <a:extLst>
            <a:ext uri="{FF2B5EF4-FFF2-40B4-BE49-F238E27FC236}">
              <a16:creationId xmlns:a16="http://schemas.microsoft.com/office/drawing/2014/main" id="{B09E62AD-A188-4556-929D-C8CE26044253}"/>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504825</xdr:rowOff>
    </xdr:from>
    <xdr:ext cx="95250" cy="213632"/>
    <xdr:sp macro="" textlink="">
      <xdr:nvSpPr>
        <xdr:cNvPr id="2024" name="Text Box 15">
          <a:extLst>
            <a:ext uri="{FF2B5EF4-FFF2-40B4-BE49-F238E27FC236}">
              <a16:creationId xmlns:a16="http://schemas.microsoft.com/office/drawing/2014/main" id="{B9C41AF6-77C9-4C52-9573-032A92CE240C}"/>
            </a:ext>
          </a:extLst>
        </xdr:cNvPr>
        <xdr:cNvSpPr txBox="1">
          <a:spLocks noChangeArrowheads="1"/>
        </xdr:cNvSpPr>
      </xdr:nvSpPr>
      <xdr:spPr bwMode="auto">
        <a:xfrm>
          <a:off x="6555468"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25" name="Text Box 16">
          <a:extLst>
            <a:ext uri="{FF2B5EF4-FFF2-40B4-BE49-F238E27FC236}">
              <a16:creationId xmlns:a16="http://schemas.microsoft.com/office/drawing/2014/main" id="{D368BB19-5C8D-4F0A-B0CD-C4D3908DD57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26" name="Text Box 17">
          <a:extLst>
            <a:ext uri="{FF2B5EF4-FFF2-40B4-BE49-F238E27FC236}">
              <a16:creationId xmlns:a16="http://schemas.microsoft.com/office/drawing/2014/main" id="{758C3A2A-6A22-4F81-8FB4-6A767429DE49}"/>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27" name="Text Box 18">
          <a:extLst>
            <a:ext uri="{FF2B5EF4-FFF2-40B4-BE49-F238E27FC236}">
              <a16:creationId xmlns:a16="http://schemas.microsoft.com/office/drawing/2014/main" id="{F7195DF1-215F-45C8-B853-FFF4189CDE0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28" name="Text Box 19">
          <a:extLst>
            <a:ext uri="{FF2B5EF4-FFF2-40B4-BE49-F238E27FC236}">
              <a16:creationId xmlns:a16="http://schemas.microsoft.com/office/drawing/2014/main" id="{8B7CFE95-A3F3-4778-AA07-7C30AD00836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29" name="Text Box 16">
          <a:extLst>
            <a:ext uri="{FF2B5EF4-FFF2-40B4-BE49-F238E27FC236}">
              <a16:creationId xmlns:a16="http://schemas.microsoft.com/office/drawing/2014/main" id="{12A832BF-5DAF-416C-B01F-FD9EF4229AA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30" name="Text Box 17">
          <a:extLst>
            <a:ext uri="{FF2B5EF4-FFF2-40B4-BE49-F238E27FC236}">
              <a16:creationId xmlns:a16="http://schemas.microsoft.com/office/drawing/2014/main" id="{FAED005C-C690-4431-9EEA-B1EE44C7E4F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31" name="Text Box 18">
          <a:extLst>
            <a:ext uri="{FF2B5EF4-FFF2-40B4-BE49-F238E27FC236}">
              <a16:creationId xmlns:a16="http://schemas.microsoft.com/office/drawing/2014/main" id="{F2FE8110-70C5-4403-9FB0-2716178506A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32" name="Text Box 19">
          <a:extLst>
            <a:ext uri="{FF2B5EF4-FFF2-40B4-BE49-F238E27FC236}">
              <a16:creationId xmlns:a16="http://schemas.microsoft.com/office/drawing/2014/main" id="{58017549-91D3-4917-90E1-01016967F2F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33" name="Text Box 16">
          <a:extLst>
            <a:ext uri="{FF2B5EF4-FFF2-40B4-BE49-F238E27FC236}">
              <a16:creationId xmlns:a16="http://schemas.microsoft.com/office/drawing/2014/main" id="{E0FEEC05-1BEA-4FDE-A541-E311257E4576}"/>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34" name="Text Box 17">
          <a:extLst>
            <a:ext uri="{FF2B5EF4-FFF2-40B4-BE49-F238E27FC236}">
              <a16:creationId xmlns:a16="http://schemas.microsoft.com/office/drawing/2014/main" id="{E3301446-58F9-4EF5-B6C2-F40316A6A71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35" name="Text Box 18">
          <a:extLst>
            <a:ext uri="{FF2B5EF4-FFF2-40B4-BE49-F238E27FC236}">
              <a16:creationId xmlns:a16="http://schemas.microsoft.com/office/drawing/2014/main" id="{B4DC48CC-175C-49EC-B244-49612F4AEFA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36" name="Text Box 19">
          <a:extLst>
            <a:ext uri="{FF2B5EF4-FFF2-40B4-BE49-F238E27FC236}">
              <a16:creationId xmlns:a16="http://schemas.microsoft.com/office/drawing/2014/main" id="{9E497805-417D-4E3F-B531-9C7D61AFE987}"/>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37" name="Text Box 16">
          <a:extLst>
            <a:ext uri="{FF2B5EF4-FFF2-40B4-BE49-F238E27FC236}">
              <a16:creationId xmlns:a16="http://schemas.microsoft.com/office/drawing/2014/main" id="{A5ABDF4C-EF42-4127-B4E7-601A8B3498C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38" name="Text Box 17">
          <a:extLst>
            <a:ext uri="{FF2B5EF4-FFF2-40B4-BE49-F238E27FC236}">
              <a16:creationId xmlns:a16="http://schemas.microsoft.com/office/drawing/2014/main" id="{1DD5F80E-38C5-4D87-B522-5FAF710F26AA}"/>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39" name="Text Box 18">
          <a:extLst>
            <a:ext uri="{FF2B5EF4-FFF2-40B4-BE49-F238E27FC236}">
              <a16:creationId xmlns:a16="http://schemas.microsoft.com/office/drawing/2014/main" id="{3F233B32-3530-4EF4-BA0F-3E0837E09D1C}"/>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40" name="Text Box 19">
          <a:extLst>
            <a:ext uri="{FF2B5EF4-FFF2-40B4-BE49-F238E27FC236}">
              <a16:creationId xmlns:a16="http://schemas.microsoft.com/office/drawing/2014/main" id="{EB33487D-4B76-4A33-A448-A72BF302798D}"/>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2041" name="Text Box 16">
          <a:extLst>
            <a:ext uri="{FF2B5EF4-FFF2-40B4-BE49-F238E27FC236}">
              <a16:creationId xmlns:a16="http://schemas.microsoft.com/office/drawing/2014/main" id="{BAF3A338-6A31-48D8-8F3F-8B2709DB913E}"/>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2042" name="Text Box 17">
          <a:extLst>
            <a:ext uri="{FF2B5EF4-FFF2-40B4-BE49-F238E27FC236}">
              <a16:creationId xmlns:a16="http://schemas.microsoft.com/office/drawing/2014/main" id="{EE5CC6E0-9615-4D73-8CC6-8BCE216AF190}"/>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2043" name="Text Box 18">
          <a:extLst>
            <a:ext uri="{FF2B5EF4-FFF2-40B4-BE49-F238E27FC236}">
              <a16:creationId xmlns:a16="http://schemas.microsoft.com/office/drawing/2014/main" id="{358E535E-27F5-418F-A4B0-3CB61B7FBB06}"/>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2044" name="Text Box 19">
          <a:extLst>
            <a:ext uri="{FF2B5EF4-FFF2-40B4-BE49-F238E27FC236}">
              <a16:creationId xmlns:a16="http://schemas.microsoft.com/office/drawing/2014/main" id="{48DE74DF-054C-4376-BC38-E02A1B1BF522}"/>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45" name="Text Box 16">
          <a:extLst>
            <a:ext uri="{FF2B5EF4-FFF2-40B4-BE49-F238E27FC236}">
              <a16:creationId xmlns:a16="http://schemas.microsoft.com/office/drawing/2014/main" id="{73E7206C-C282-4951-9757-F0A68194299E}"/>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46" name="Text Box 17">
          <a:extLst>
            <a:ext uri="{FF2B5EF4-FFF2-40B4-BE49-F238E27FC236}">
              <a16:creationId xmlns:a16="http://schemas.microsoft.com/office/drawing/2014/main" id="{0053A3BE-388D-44B1-9874-EBB542BCF2C9}"/>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47" name="Text Box 18">
          <a:extLst>
            <a:ext uri="{FF2B5EF4-FFF2-40B4-BE49-F238E27FC236}">
              <a16:creationId xmlns:a16="http://schemas.microsoft.com/office/drawing/2014/main" id="{56154AA5-5704-4714-B9CC-A3E6D0E0E422}"/>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48" name="Text Box 19">
          <a:extLst>
            <a:ext uri="{FF2B5EF4-FFF2-40B4-BE49-F238E27FC236}">
              <a16:creationId xmlns:a16="http://schemas.microsoft.com/office/drawing/2014/main" id="{ABB3F15F-94D1-4A78-9B23-72782DE54A3C}"/>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49" name="Text Box 16">
          <a:extLst>
            <a:ext uri="{FF2B5EF4-FFF2-40B4-BE49-F238E27FC236}">
              <a16:creationId xmlns:a16="http://schemas.microsoft.com/office/drawing/2014/main" id="{3600B5BD-6DA7-4F30-BA43-57A89EE7C3A6}"/>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50" name="Text Box 17">
          <a:extLst>
            <a:ext uri="{FF2B5EF4-FFF2-40B4-BE49-F238E27FC236}">
              <a16:creationId xmlns:a16="http://schemas.microsoft.com/office/drawing/2014/main" id="{CFE04954-5BC8-4092-A4ED-7361D64F8BA5}"/>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51" name="Text Box 18">
          <a:extLst>
            <a:ext uri="{FF2B5EF4-FFF2-40B4-BE49-F238E27FC236}">
              <a16:creationId xmlns:a16="http://schemas.microsoft.com/office/drawing/2014/main" id="{5E5C98FE-D92B-48F4-BA83-ECE175792F8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2" name="Text Box 16">
          <a:extLst>
            <a:ext uri="{FF2B5EF4-FFF2-40B4-BE49-F238E27FC236}">
              <a16:creationId xmlns:a16="http://schemas.microsoft.com/office/drawing/2014/main" id="{82933A50-2EF4-420C-A088-8FA95962E68D}"/>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3" name="Text Box 17">
          <a:extLst>
            <a:ext uri="{FF2B5EF4-FFF2-40B4-BE49-F238E27FC236}">
              <a16:creationId xmlns:a16="http://schemas.microsoft.com/office/drawing/2014/main" id="{5E649CC8-6E43-40BF-BC2A-166CF0EDDAB1}"/>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4" name="Text Box 18">
          <a:extLst>
            <a:ext uri="{FF2B5EF4-FFF2-40B4-BE49-F238E27FC236}">
              <a16:creationId xmlns:a16="http://schemas.microsoft.com/office/drawing/2014/main" id="{E57C8952-31CB-4A25-8ECB-1B2D1EAC9226}"/>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5" name="Text Box 19">
          <a:extLst>
            <a:ext uri="{FF2B5EF4-FFF2-40B4-BE49-F238E27FC236}">
              <a16:creationId xmlns:a16="http://schemas.microsoft.com/office/drawing/2014/main" id="{1947C24C-ACDD-49B9-9B0B-8C38ED4EE69B}"/>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6" name="Text Box 16">
          <a:extLst>
            <a:ext uri="{FF2B5EF4-FFF2-40B4-BE49-F238E27FC236}">
              <a16:creationId xmlns:a16="http://schemas.microsoft.com/office/drawing/2014/main" id="{999D1147-5E62-43DF-BD03-F1F76B537B3E}"/>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7" name="Text Box 17">
          <a:extLst>
            <a:ext uri="{FF2B5EF4-FFF2-40B4-BE49-F238E27FC236}">
              <a16:creationId xmlns:a16="http://schemas.microsoft.com/office/drawing/2014/main" id="{F810D755-837B-44AF-B2CE-0D5E906E4888}"/>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8" name="Text Box 18">
          <a:extLst>
            <a:ext uri="{FF2B5EF4-FFF2-40B4-BE49-F238E27FC236}">
              <a16:creationId xmlns:a16="http://schemas.microsoft.com/office/drawing/2014/main" id="{5F6C527D-A29D-4871-B6A1-55B557D7FB6A}"/>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9" name="Text Box 19">
          <a:extLst>
            <a:ext uri="{FF2B5EF4-FFF2-40B4-BE49-F238E27FC236}">
              <a16:creationId xmlns:a16="http://schemas.microsoft.com/office/drawing/2014/main" id="{990B10BD-0A27-414D-ADA0-2F2014364A25}"/>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60" name="Text Box 16">
          <a:extLst>
            <a:ext uri="{FF2B5EF4-FFF2-40B4-BE49-F238E27FC236}">
              <a16:creationId xmlns:a16="http://schemas.microsoft.com/office/drawing/2014/main" id="{02019371-BEB0-4D47-A6C3-610F3CB84681}"/>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61" name="Text Box 17">
          <a:extLst>
            <a:ext uri="{FF2B5EF4-FFF2-40B4-BE49-F238E27FC236}">
              <a16:creationId xmlns:a16="http://schemas.microsoft.com/office/drawing/2014/main" id="{3F66256C-05EC-4F72-937E-F9D630A4D819}"/>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62" name="Text Box 18">
          <a:extLst>
            <a:ext uri="{FF2B5EF4-FFF2-40B4-BE49-F238E27FC236}">
              <a16:creationId xmlns:a16="http://schemas.microsoft.com/office/drawing/2014/main" id="{F09D3A19-FB8F-4677-AEE9-2D06B438B0C8}"/>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63" name="Text Box 19">
          <a:extLst>
            <a:ext uri="{FF2B5EF4-FFF2-40B4-BE49-F238E27FC236}">
              <a16:creationId xmlns:a16="http://schemas.microsoft.com/office/drawing/2014/main" id="{0E9F84A0-F9E5-4313-878F-3C8757AE429A}"/>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2064" name="Text Box 16">
          <a:extLst>
            <a:ext uri="{FF2B5EF4-FFF2-40B4-BE49-F238E27FC236}">
              <a16:creationId xmlns:a16="http://schemas.microsoft.com/office/drawing/2014/main" id="{1C1601B3-3F26-42E7-A4F0-3A4C5650F63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2065" name="Text Box 17">
          <a:extLst>
            <a:ext uri="{FF2B5EF4-FFF2-40B4-BE49-F238E27FC236}">
              <a16:creationId xmlns:a16="http://schemas.microsoft.com/office/drawing/2014/main" id="{EF3D256B-4169-471E-B06F-88CF4E0460D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2066" name="Text Box 18">
          <a:extLst>
            <a:ext uri="{FF2B5EF4-FFF2-40B4-BE49-F238E27FC236}">
              <a16:creationId xmlns:a16="http://schemas.microsoft.com/office/drawing/2014/main" id="{C76707ED-629F-44E5-9313-96A2FC6A7F2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2067" name="Text Box 19">
          <a:extLst>
            <a:ext uri="{FF2B5EF4-FFF2-40B4-BE49-F238E27FC236}">
              <a16:creationId xmlns:a16="http://schemas.microsoft.com/office/drawing/2014/main" id="{E2C1DC00-3751-4388-A87B-59DAD906D01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10</xdr:row>
      <xdr:rowOff>0</xdr:rowOff>
    </xdr:from>
    <xdr:ext cx="95250" cy="171450"/>
    <xdr:sp macro="" textlink="">
      <xdr:nvSpPr>
        <xdr:cNvPr id="2068" name="Text Box 16">
          <a:extLst>
            <a:ext uri="{FF2B5EF4-FFF2-40B4-BE49-F238E27FC236}">
              <a16:creationId xmlns:a16="http://schemas.microsoft.com/office/drawing/2014/main" id="{B9D0C28C-1EAA-4D6A-8156-55C4C5F5BD5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10</xdr:row>
      <xdr:rowOff>0</xdr:rowOff>
    </xdr:from>
    <xdr:ext cx="95250" cy="171450"/>
    <xdr:sp macro="" textlink="">
      <xdr:nvSpPr>
        <xdr:cNvPr id="2069" name="Text Box 17">
          <a:extLst>
            <a:ext uri="{FF2B5EF4-FFF2-40B4-BE49-F238E27FC236}">
              <a16:creationId xmlns:a16="http://schemas.microsoft.com/office/drawing/2014/main" id="{587B711C-439B-4500-835F-86C219F981B7}"/>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10</xdr:row>
      <xdr:rowOff>0</xdr:rowOff>
    </xdr:from>
    <xdr:ext cx="95250" cy="171450"/>
    <xdr:sp macro="" textlink="">
      <xdr:nvSpPr>
        <xdr:cNvPr id="2070" name="Text Box 18">
          <a:extLst>
            <a:ext uri="{FF2B5EF4-FFF2-40B4-BE49-F238E27FC236}">
              <a16:creationId xmlns:a16="http://schemas.microsoft.com/office/drawing/2014/main" id="{294BB2BF-4E9B-49CC-AD8C-DBC823EE6AD3}"/>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10</xdr:row>
      <xdr:rowOff>0</xdr:rowOff>
    </xdr:from>
    <xdr:ext cx="95250" cy="171450"/>
    <xdr:sp macro="" textlink="">
      <xdr:nvSpPr>
        <xdr:cNvPr id="2071" name="Text Box 19">
          <a:extLst>
            <a:ext uri="{FF2B5EF4-FFF2-40B4-BE49-F238E27FC236}">
              <a16:creationId xmlns:a16="http://schemas.microsoft.com/office/drawing/2014/main" id="{2D6ADB9A-2FD9-4C2E-B5BA-0708C9FEB26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11</xdr:row>
      <xdr:rowOff>504825</xdr:rowOff>
    </xdr:from>
    <xdr:ext cx="95250" cy="444014"/>
    <xdr:sp macro="" textlink="">
      <xdr:nvSpPr>
        <xdr:cNvPr id="2072" name="Text Box 15">
          <a:extLst>
            <a:ext uri="{FF2B5EF4-FFF2-40B4-BE49-F238E27FC236}">
              <a16:creationId xmlns:a16="http://schemas.microsoft.com/office/drawing/2014/main" id="{CD08218A-4CCE-4E51-B67B-81CD0BEACBD2}"/>
            </a:ext>
          </a:extLst>
        </xdr:cNvPr>
        <xdr:cNvSpPr txBox="1">
          <a:spLocks noChangeArrowheads="1"/>
        </xdr:cNvSpPr>
      </xdr:nvSpPr>
      <xdr:spPr bwMode="auto">
        <a:xfrm>
          <a:off x="4664364" y="377738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73" name="Text Box 16">
          <a:extLst>
            <a:ext uri="{FF2B5EF4-FFF2-40B4-BE49-F238E27FC236}">
              <a16:creationId xmlns:a16="http://schemas.microsoft.com/office/drawing/2014/main" id="{C00A8BC3-8753-4425-9667-4138A937C1FB}"/>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74" name="Text Box 17">
          <a:extLst>
            <a:ext uri="{FF2B5EF4-FFF2-40B4-BE49-F238E27FC236}">
              <a16:creationId xmlns:a16="http://schemas.microsoft.com/office/drawing/2014/main" id="{673CCB3B-D699-4B1D-8981-2A99779B5552}"/>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75" name="Text Box 18">
          <a:extLst>
            <a:ext uri="{FF2B5EF4-FFF2-40B4-BE49-F238E27FC236}">
              <a16:creationId xmlns:a16="http://schemas.microsoft.com/office/drawing/2014/main" id="{33DD79ED-3B4E-4B53-A358-FDD2018823F0}"/>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76" name="Text Box 19">
          <a:extLst>
            <a:ext uri="{FF2B5EF4-FFF2-40B4-BE49-F238E27FC236}">
              <a16:creationId xmlns:a16="http://schemas.microsoft.com/office/drawing/2014/main" id="{C91BE8E2-B7C2-4086-9168-E25C09A2295F}"/>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2077" name="Text Box 16">
          <a:extLst>
            <a:ext uri="{FF2B5EF4-FFF2-40B4-BE49-F238E27FC236}">
              <a16:creationId xmlns:a16="http://schemas.microsoft.com/office/drawing/2014/main" id="{7D7E4E74-1B42-400C-AA08-FAF3D193E567}"/>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2078" name="Text Box 17">
          <a:extLst>
            <a:ext uri="{FF2B5EF4-FFF2-40B4-BE49-F238E27FC236}">
              <a16:creationId xmlns:a16="http://schemas.microsoft.com/office/drawing/2014/main" id="{C46C33DD-9509-4342-98F1-20B3E0F7990E}"/>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13</xdr:row>
      <xdr:rowOff>15875</xdr:rowOff>
    </xdr:from>
    <xdr:ext cx="95250" cy="171450"/>
    <xdr:sp macro="" textlink="">
      <xdr:nvSpPr>
        <xdr:cNvPr id="2079" name="Text Box 18">
          <a:extLst>
            <a:ext uri="{FF2B5EF4-FFF2-40B4-BE49-F238E27FC236}">
              <a16:creationId xmlns:a16="http://schemas.microsoft.com/office/drawing/2014/main" id="{EF2DB186-9C5B-4975-96B4-F2F50B1414A4}"/>
            </a:ext>
          </a:extLst>
        </xdr:cNvPr>
        <xdr:cNvSpPr txBox="1">
          <a:spLocks noChangeArrowheads="1"/>
        </xdr:cNvSpPr>
      </xdr:nvSpPr>
      <xdr:spPr bwMode="auto">
        <a:xfrm>
          <a:off x="12485398" y="416069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2080" name="Text Box 16">
          <a:extLst>
            <a:ext uri="{FF2B5EF4-FFF2-40B4-BE49-F238E27FC236}">
              <a16:creationId xmlns:a16="http://schemas.microsoft.com/office/drawing/2014/main" id="{6C64C876-6E8D-4D50-8687-AFEEEC827691}"/>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2081" name="Text Box 17">
          <a:extLst>
            <a:ext uri="{FF2B5EF4-FFF2-40B4-BE49-F238E27FC236}">
              <a16:creationId xmlns:a16="http://schemas.microsoft.com/office/drawing/2014/main" id="{8AE9877E-EA08-4490-BCBB-9E151FC015B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2082" name="Text Box 18">
          <a:extLst>
            <a:ext uri="{FF2B5EF4-FFF2-40B4-BE49-F238E27FC236}">
              <a16:creationId xmlns:a16="http://schemas.microsoft.com/office/drawing/2014/main" id="{3CEAD47E-DDB4-4E15-954B-5D5654FC8429}"/>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2083" name="Text Box 19">
          <a:extLst>
            <a:ext uri="{FF2B5EF4-FFF2-40B4-BE49-F238E27FC236}">
              <a16:creationId xmlns:a16="http://schemas.microsoft.com/office/drawing/2014/main" id="{EF20188D-7B08-46F7-8CEE-0EB1F0C04F9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2084" name="Text Box 16">
          <a:extLst>
            <a:ext uri="{FF2B5EF4-FFF2-40B4-BE49-F238E27FC236}">
              <a16:creationId xmlns:a16="http://schemas.microsoft.com/office/drawing/2014/main" id="{6B3AB85E-A6A5-48C0-9BE1-894CF5E4C2A2}"/>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504825</xdr:rowOff>
    </xdr:from>
    <xdr:ext cx="95250" cy="456743"/>
    <xdr:sp macro="" textlink="">
      <xdr:nvSpPr>
        <xdr:cNvPr id="2145" name="Text Box 15">
          <a:extLst>
            <a:ext uri="{FF2B5EF4-FFF2-40B4-BE49-F238E27FC236}">
              <a16:creationId xmlns:a16="http://schemas.microsoft.com/office/drawing/2014/main" id="{D70D1AF7-E4AC-48F5-9476-210A397751D8}"/>
            </a:ext>
          </a:extLst>
        </xdr:cNvPr>
        <xdr:cNvSpPr txBox="1">
          <a:spLocks noChangeArrowheads="1"/>
        </xdr:cNvSpPr>
      </xdr:nvSpPr>
      <xdr:spPr bwMode="auto">
        <a:xfrm>
          <a:off x="4664364" y="4516293"/>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504825</xdr:rowOff>
    </xdr:from>
    <xdr:ext cx="95250" cy="442269"/>
    <xdr:sp macro="" textlink="">
      <xdr:nvSpPr>
        <xdr:cNvPr id="2146" name="Text Box 15">
          <a:extLst>
            <a:ext uri="{FF2B5EF4-FFF2-40B4-BE49-F238E27FC236}">
              <a16:creationId xmlns:a16="http://schemas.microsoft.com/office/drawing/2014/main" id="{9A0B35F6-EED3-4E90-9539-8D9576423666}"/>
            </a:ext>
          </a:extLst>
        </xdr:cNvPr>
        <xdr:cNvSpPr txBox="1">
          <a:spLocks noChangeArrowheads="1"/>
        </xdr:cNvSpPr>
      </xdr:nvSpPr>
      <xdr:spPr bwMode="auto">
        <a:xfrm>
          <a:off x="12540961"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504825</xdr:rowOff>
    </xdr:from>
    <xdr:ext cx="95250" cy="442269"/>
    <xdr:sp macro="" textlink="">
      <xdr:nvSpPr>
        <xdr:cNvPr id="2147" name="Text Box 15">
          <a:extLst>
            <a:ext uri="{FF2B5EF4-FFF2-40B4-BE49-F238E27FC236}">
              <a16:creationId xmlns:a16="http://schemas.microsoft.com/office/drawing/2014/main" id="{5234E349-CEAE-472C-8C54-B0BBFAE13C7B}"/>
            </a:ext>
          </a:extLst>
        </xdr:cNvPr>
        <xdr:cNvSpPr txBox="1">
          <a:spLocks noChangeArrowheads="1"/>
        </xdr:cNvSpPr>
      </xdr:nvSpPr>
      <xdr:spPr bwMode="auto">
        <a:xfrm>
          <a:off x="21832455"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504825</xdr:rowOff>
    </xdr:from>
    <xdr:ext cx="95250" cy="213632"/>
    <xdr:sp macro="" textlink="">
      <xdr:nvSpPr>
        <xdr:cNvPr id="2148" name="Text Box 15">
          <a:extLst>
            <a:ext uri="{FF2B5EF4-FFF2-40B4-BE49-F238E27FC236}">
              <a16:creationId xmlns:a16="http://schemas.microsoft.com/office/drawing/2014/main" id="{32CD0566-EBEE-476A-8B8A-FE2383F7850A}"/>
            </a:ext>
          </a:extLst>
        </xdr:cNvPr>
        <xdr:cNvSpPr txBox="1">
          <a:spLocks noChangeArrowheads="1"/>
        </xdr:cNvSpPr>
      </xdr:nvSpPr>
      <xdr:spPr bwMode="auto">
        <a:xfrm>
          <a:off x="4664364"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504825</xdr:rowOff>
    </xdr:from>
    <xdr:ext cx="95250" cy="444331"/>
    <xdr:sp macro="" textlink="">
      <xdr:nvSpPr>
        <xdr:cNvPr id="2149" name="Text Box 15">
          <a:extLst>
            <a:ext uri="{FF2B5EF4-FFF2-40B4-BE49-F238E27FC236}">
              <a16:creationId xmlns:a16="http://schemas.microsoft.com/office/drawing/2014/main" id="{32A465F2-CD7B-40C4-A63B-358F035ED5A5}"/>
            </a:ext>
          </a:extLst>
        </xdr:cNvPr>
        <xdr:cNvSpPr txBox="1">
          <a:spLocks noChangeArrowheads="1"/>
        </xdr:cNvSpPr>
      </xdr:nvSpPr>
      <xdr:spPr bwMode="auto">
        <a:xfrm>
          <a:off x="4664364" y="45162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504825</xdr:rowOff>
    </xdr:from>
    <xdr:ext cx="95250" cy="213632"/>
    <xdr:sp macro="" textlink="">
      <xdr:nvSpPr>
        <xdr:cNvPr id="2150" name="Text Box 15">
          <a:extLst>
            <a:ext uri="{FF2B5EF4-FFF2-40B4-BE49-F238E27FC236}">
              <a16:creationId xmlns:a16="http://schemas.microsoft.com/office/drawing/2014/main" id="{85512673-BE7A-4079-B230-14E99C8BAC32}"/>
            </a:ext>
          </a:extLst>
        </xdr:cNvPr>
        <xdr:cNvSpPr txBox="1">
          <a:spLocks noChangeArrowheads="1"/>
        </xdr:cNvSpPr>
      </xdr:nvSpPr>
      <xdr:spPr bwMode="auto">
        <a:xfrm>
          <a:off x="12540961"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51" name="Text Box 16">
          <a:extLst>
            <a:ext uri="{FF2B5EF4-FFF2-40B4-BE49-F238E27FC236}">
              <a16:creationId xmlns:a16="http://schemas.microsoft.com/office/drawing/2014/main" id="{A7B7D3B5-021C-4063-B183-7DE2859F84D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52" name="Text Box 17">
          <a:extLst>
            <a:ext uri="{FF2B5EF4-FFF2-40B4-BE49-F238E27FC236}">
              <a16:creationId xmlns:a16="http://schemas.microsoft.com/office/drawing/2014/main" id="{120E1928-BE60-4A03-A3C0-F496D49D4CED}"/>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53" name="Text Box 18">
          <a:extLst>
            <a:ext uri="{FF2B5EF4-FFF2-40B4-BE49-F238E27FC236}">
              <a16:creationId xmlns:a16="http://schemas.microsoft.com/office/drawing/2014/main" id="{2D188C69-8E58-4016-A0C7-15F18BD339B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54" name="Text Box 19">
          <a:extLst>
            <a:ext uri="{FF2B5EF4-FFF2-40B4-BE49-F238E27FC236}">
              <a16:creationId xmlns:a16="http://schemas.microsoft.com/office/drawing/2014/main" id="{E73478F2-A34F-4BB1-A1DA-84879500008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55" name="Text Box 16">
          <a:extLst>
            <a:ext uri="{FF2B5EF4-FFF2-40B4-BE49-F238E27FC236}">
              <a16:creationId xmlns:a16="http://schemas.microsoft.com/office/drawing/2014/main" id="{972F73DC-1AFF-47E9-87CE-FB831B480556}"/>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56" name="Text Box 17">
          <a:extLst>
            <a:ext uri="{FF2B5EF4-FFF2-40B4-BE49-F238E27FC236}">
              <a16:creationId xmlns:a16="http://schemas.microsoft.com/office/drawing/2014/main" id="{31B42599-5154-493F-A440-9E9EE28A54C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57" name="Text Box 18">
          <a:extLst>
            <a:ext uri="{FF2B5EF4-FFF2-40B4-BE49-F238E27FC236}">
              <a16:creationId xmlns:a16="http://schemas.microsoft.com/office/drawing/2014/main" id="{66AB6DF7-CFBD-4D14-914A-9444CE6E4BE8}"/>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58" name="Text Box 19">
          <a:extLst>
            <a:ext uri="{FF2B5EF4-FFF2-40B4-BE49-F238E27FC236}">
              <a16:creationId xmlns:a16="http://schemas.microsoft.com/office/drawing/2014/main" id="{44DE7925-C37E-4CC1-B779-38D73D15242F}"/>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159" name="Text Box 16">
          <a:extLst>
            <a:ext uri="{FF2B5EF4-FFF2-40B4-BE49-F238E27FC236}">
              <a16:creationId xmlns:a16="http://schemas.microsoft.com/office/drawing/2014/main" id="{2306B0DA-213E-4E91-BD92-B22581EFD2E5}"/>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160" name="Text Box 17">
          <a:extLst>
            <a:ext uri="{FF2B5EF4-FFF2-40B4-BE49-F238E27FC236}">
              <a16:creationId xmlns:a16="http://schemas.microsoft.com/office/drawing/2014/main" id="{90A99B20-3726-4AC5-8A50-6F86D158F99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161" name="Text Box 18">
          <a:extLst>
            <a:ext uri="{FF2B5EF4-FFF2-40B4-BE49-F238E27FC236}">
              <a16:creationId xmlns:a16="http://schemas.microsoft.com/office/drawing/2014/main" id="{443DB5DA-FE74-4938-BC71-E993C884A85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162" name="Text Box 19">
          <a:extLst>
            <a:ext uri="{FF2B5EF4-FFF2-40B4-BE49-F238E27FC236}">
              <a16:creationId xmlns:a16="http://schemas.microsoft.com/office/drawing/2014/main" id="{1CB80CBF-4EE9-4A01-BD9A-FB3D7D7882FC}"/>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15</xdr:row>
      <xdr:rowOff>504825</xdr:rowOff>
    </xdr:from>
    <xdr:ext cx="95250" cy="444014"/>
    <xdr:sp macro="" textlink="">
      <xdr:nvSpPr>
        <xdr:cNvPr id="2163" name="Text Box 15">
          <a:extLst>
            <a:ext uri="{FF2B5EF4-FFF2-40B4-BE49-F238E27FC236}">
              <a16:creationId xmlns:a16="http://schemas.microsoft.com/office/drawing/2014/main" id="{0EF2068E-C38E-4F30-8549-1FFD425E49A6}"/>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64" name="Text Box 16">
          <a:extLst>
            <a:ext uri="{FF2B5EF4-FFF2-40B4-BE49-F238E27FC236}">
              <a16:creationId xmlns:a16="http://schemas.microsoft.com/office/drawing/2014/main" id="{AC07D171-124A-48EE-8081-94EA8CF008C4}"/>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65" name="Text Box 17">
          <a:extLst>
            <a:ext uri="{FF2B5EF4-FFF2-40B4-BE49-F238E27FC236}">
              <a16:creationId xmlns:a16="http://schemas.microsoft.com/office/drawing/2014/main" id="{0F445AD0-DA20-47D9-81FE-DEB957FFABA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66" name="Text Box 18">
          <a:extLst>
            <a:ext uri="{FF2B5EF4-FFF2-40B4-BE49-F238E27FC236}">
              <a16:creationId xmlns:a16="http://schemas.microsoft.com/office/drawing/2014/main" id="{684C9C9E-11C3-4EF5-B8BB-2EDAA05D44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67" name="Text Box 19">
          <a:extLst>
            <a:ext uri="{FF2B5EF4-FFF2-40B4-BE49-F238E27FC236}">
              <a16:creationId xmlns:a16="http://schemas.microsoft.com/office/drawing/2014/main" id="{9DAAE30E-D09F-4C46-8370-210D3F362DB9}"/>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15</xdr:row>
      <xdr:rowOff>504825</xdr:rowOff>
    </xdr:from>
    <xdr:ext cx="95250" cy="442269"/>
    <xdr:sp macro="" textlink="">
      <xdr:nvSpPr>
        <xdr:cNvPr id="2168" name="Text Box 15">
          <a:extLst>
            <a:ext uri="{FF2B5EF4-FFF2-40B4-BE49-F238E27FC236}">
              <a16:creationId xmlns:a16="http://schemas.microsoft.com/office/drawing/2014/main" id="{80781E93-CC21-4A3A-86BE-46E1A4DF763F}"/>
            </a:ext>
          </a:extLst>
        </xdr:cNvPr>
        <xdr:cNvSpPr txBox="1">
          <a:spLocks noChangeArrowheads="1"/>
        </xdr:cNvSpPr>
      </xdr:nvSpPr>
      <xdr:spPr bwMode="auto">
        <a:xfrm>
          <a:off x="12540961" y="52552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69" name="Text Box 16">
          <a:extLst>
            <a:ext uri="{FF2B5EF4-FFF2-40B4-BE49-F238E27FC236}">
              <a16:creationId xmlns:a16="http://schemas.microsoft.com/office/drawing/2014/main" id="{16586F9D-BC14-408C-BF28-329EC9F14D3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70" name="Text Box 17">
          <a:extLst>
            <a:ext uri="{FF2B5EF4-FFF2-40B4-BE49-F238E27FC236}">
              <a16:creationId xmlns:a16="http://schemas.microsoft.com/office/drawing/2014/main" id="{E65A62AD-D5D8-4B8C-B648-8721090265C2}"/>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71" name="Text Box 18">
          <a:extLst>
            <a:ext uri="{FF2B5EF4-FFF2-40B4-BE49-F238E27FC236}">
              <a16:creationId xmlns:a16="http://schemas.microsoft.com/office/drawing/2014/main" id="{D5D4DD56-B30E-4DA9-8DBE-0DBFCB8FB22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2" name="Text Box 16">
          <a:extLst>
            <a:ext uri="{FF2B5EF4-FFF2-40B4-BE49-F238E27FC236}">
              <a16:creationId xmlns:a16="http://schemas.microsoft.com/office/drawing/2014/main" id="{D6B4AFB1-5F1F-4888-914D-64FB189B476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3" name="Text Box 17">
          <a:extLst>
            <a:ext uri="{FF2B5EF4-FFF2-40B4-BE49-F238E27FC236}">
              <a16:creationId xmlns:a16="http://schemas.microsoft.com/office/drawing/2014/main" id="{64EBF647-5B11-4C68-9F25-6DFE3C85DF26}"/>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4" name="Text Box 18">
          <a:extLst>
            <a:ext uri="{FF2B5EF4-FFF2-40B4-BE49-F238E27FC236}">
              <a16:creationId xmlns:a16="http://schemas.microsoft.com/office/drawing/2014/main" id="{B2BF6A23-9A96-43A3-AAA2-B8C3FC74F39C}"/>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5" name="Text Box 19">
          <a:extLst>
            <a:ext uri="{FF2B5EF4-FFF2-40B4-BE49-F238E27FC236}">
              <a16:creationId xmlns:a16="http://schemas.microsoft.com/office/drawing/2014/main" id="{00B65192-BCB0-4320-87CE-16B46AC81E5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6" name="Text Box 16">
          <a:extLst>
            <a:ext uri="{FF2B5EF4-FFF2-40B4-BE49-F238E27FC236}">
              <a16:creationId xmlns:a16="http://schemas.microsoft.com/office/drawing/2014/main" id="{0FE7F721-F440-498B-8884-A897D4AC06A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7" name="Text Box 17">
          <a:extLst>
            <a:ext uri="{FF2B5EF4-FFF2-40B4-BE49-F238E27FC236}">
              <a16:creationId xmlns:a16="http://schemas.microsoft.com/office/drawing/2014/main" id="{06C217CE-840F-442B-94AB-874EA2485FDA}"/>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8" name="Text Box 18">
          <a:extLst>
            <a:ext uri="{FF2B5EF4-FFF2-40B4-BE49-F238E27FC236}">
              <a16:creationId xmlns:a16="http://schemas.microsoft.com/office/drawing/2014/main" id="{FA04822D-07B4-4B89-A177-DA285714F9B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17</xdr:row>
      <xdr:rowOff>170392</xdr:rowOff>
    </xdr:from>
    <xdr:ext cx="95250" cy="213632"/>
    <xdr:sp macro="" textlink="">
      <xdr:nvSpPr>
        <xdr:cNvPr id="2179" name="Text Box 15">
          <a:extLst>
            <a:ext uri="{FF2B5EF4-FFF2-40B4-BE49-F238E27FC236}">
              <a16:creationId xmlns:a16="http://schemas.microsoft.com/office/drawing/2014/main" id="{C3525161-4AE9-4EF1-B7CA-85FD34A286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80" name="Text Box 16">
          <a:extLst>
            <a:ext uri="{FF2B5EF4-FFF2-40B4-BE49-F238E27FC236}">
              <a16:creationId xmlns:a16="http://schemas.microsoft.com/office/drawing/2014/main" id="{8829D1AA-E1A0-485C-AC97-C0439438273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81" name="Text Box 17">
          <a:extLst>
            <a:ext uri="{FF2B5EF4-FFF2-40B4-BE49-F238E27FC236}">
              <a16:creationId xmlns:a16="http://schemas.microsoft.com/office/drawing/2014/main" id="{16A87889-E905-4C00-B320-88A76F683A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82" name="Text Box 18">
          <a:extLst>
            <a:ext uri="{FF2B5EF4-FFF2-40B4-BE49-F238E27FC236}">
              <a16:creationId xmlns:a16="http://schemas.microsoft.com/office/drawing/2014/main" id="{F5FB53DF-AA2D-4A91-B9AD-63F33F85E48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83" name="Text Box 19">
          <a:extLst>
            <a:ext uri="{FF2B5EF4-FFF2-40B4-BE49-F238E27FC236}">
              <a16:creationId xmlns:a16="http://schemas.microsoft.com/office/drawing/2014/main" id="{AFA1DC1E-6932-4FF1-ACCF-6101197103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84" name="Text Box 16">
          <a:extLst>
            <a:ext uri="{FF2B5EF4-FFF2-40B4-BE49-F238E27FC236}">
              <a16:creationId xmlns:a16="http://schemas.microsoft.com/office/drawing/2014/main" id="{CC723B6D-5AC1-4EE4-A9E3-2A8A3B23D52E}"/>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85" name="Text Box 17">
          <a:extLst>
            <a:ext uri="{FF2B5EF4-FFF2-40B4-BE49-F238E27FC236}">
              <a16:creationId xmlns:a16="http://schemas.microsoft.com/office/drawing/2014/main" id="{87A86EB5-F235-4580-BCCF-24DF771D9F3A}"/>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86" name="Text Box 18">
          <a:extLst>
            <a:ext uri="{FF2B5EF4-FFF2-40B4-BE49-F238E27FC236}">
              <a16:creationId xmlns:a16="http://schemas.microsoft.com/office/drawing/2014/main" id="{A404D65E-C04A-4E1C-BB90-3704F023AC5B}"/>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87" name="Text Box 19">
          <a:extLst>
            <a:ext uri="{FF2B5EF4-FFF2-40B4-BE49-F238E27FC236}">
              <a16:creationId xmlns:a16="http://schemas.microsoft.com/office/drawing/2014/main" id="{B0D215E8-21AC-4432-9728-FB690B107E2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14</xdr:row>
      <xdr:rowOff>0</xdr:rowOff>
    </xdr:from>
    <xdr:ext cx="95250" cy="171450"/>
    <xdr:sp macro="" textlink="">
      <xdr:nvSpPr>
        <xdr:cNvPr id="2188" name="Text Box 16">
          <a:extLst>
            <a:ext uri="{FF2B5EF4-FFF2-40B4-BE49-F238E27FC236}">
              <a16:creationId xmlns:a16="http://schemas.microsoft.com/office/drawing/2014/main" id="{40635EF8-0BA6-498F-901E-ED37BA5A6147}"/>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14</xdr:row>
      <xdr:rowOff>0</xdr:rowOff>
    </xdr:from>
    <xdr:ext cx="95250" cy="171450"/>
    <xdr:sp macro="" textlink="">
      <xdr:nvSpPr>
        <xdr:cNvPr id="2189" name="Text Box 17">
          <a:extLst>
            <a:ext uri="{FF2B5EF4-FFF2-40B4-BE49-F238E27FC236}">
              <a16:creationId xmlns:a16="http://schemas.microsoft.com/office/drawing/2014/main" id="{4C3B1E75-7882-4C2B-94F4-6F09C7E1DAE8}"/>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14</xdr:row>
      <xdr:rowOff>0</xdr:rowOff>
    </xdr:from>
    <xdr:ext cx="95250" cy="171450"/>
    <xdr:sp macro="" textlink="">
      <xdr:nvSpPr>
        <xdr:cNvPr id="2190" name="Text Box 18">
          <a:extLst>
            <a:ext uri="{FF2B5EF4-FFF2-40B4-BE49-F238E27FC236}">
              <a16:creationId xmlns:a16="http://schemas.microsoft.com/office/drawing/2014/main" id="{F2888546-ED34-4C67-858C-7459BCCB2D1D}"/>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14</xdr:row>
      <xdr:rowOff>0</xdr:rowOff>
    </xdr:from>
    <xdr:ext cx="95250" cy="171450"/>
    <xdr:sp macro="" textlink="">
      <xdr:nvSpPr>
        <xdr:cNvPr id="2191" name="Text Box 19">
          <a:extLst>
            <a:ext uri="{FF2B5EF4-FFF2-40B4-BE49-F238E27FC236}">
              <a16:creationId xmlns:a16="http://schemas.microsoft.com/office/drawing/2014/main" id="{4B7E85B1-7644-4727-9F5A-4BBD1F124FFC}"/>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15</xdr:row>
      <xdr:rowOff>504825</xdr:rowOff>
    </xdr:from>
    <xdr:ext cx="95250" cy="444014"/>
    <xdr:sp macro="" textlink="">
      <xdr:nvSpPr>
        <xdr:cNvPr id="2192" name="Text Box 15">
          <a:extLst>
            <a:ext uri="{FF2B5EF4-FFF2-40B4-BE49-F238E27FC236}">
              <a16:creationId xmlns:a16="http://schemas.microsoft.com/office/drawing/2014/main" id="{6CF3DBA0-E6A5-4CD7-BB51-3AA0451AD9C1}"/>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93" name="Text Box 16">
          <a:extLst>
            <a:ext uri="{FF2B5EF4-FFF2-40B4-BE49-F238E27FC236}">
              <a16:creationId xmlns:a16="http://schemas.microsoft.com/office/drawing/2014/main" id="{E3BE5DCF-6537-491F-9B85-A247C7C23F1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94" name="Text Box 17">
          <a:extLst>
            <a:ext uri="{FF2B5EF4-FFF2-40B4-BE49-F238E27FC236}">
              <a16:creationId xmlns:a16="http://schemas.microsoft.com/office/drawing/2014/main" id="{988845A0-C2E5-4CBC-A65A-22F59A08F9A1}"/>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95" name="Text Box 18">
          <a:extLst>
            <a:ext uri="{FF2B5EF4-FFF2-40B4-BE49-F238E27FC236}">
              <a16:creationId xmlns:a16="http://schemas.microsoft.com/office/drawing/2014/main" id="{3467E07C-1282-4158-8629-F032919AA18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96" name="Text Box 19">
          <a:extLst>
            <a:ext uri="{FF2B5EF4-FFF2-40B4-BE49-F238E27FC236}">
              <a16:creationId xmlns:a16="http://schemas.microsoft.com/office/drawing/2014/main" id="{7C5FC10C-9462-4C1D-9592-99C8F9409B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97" name="Text Box 16">
          <a:extLst>
            <a:ext uri="{FF2B5EF4-FFF2-40B4-BE49-F238E27FC236}">
              <a16:creationId xmlns:a16="http://schemas.microsoft.com/office/drawing/2014/main" id="{CE4E7F94-ED65-41D9-A904-A836AEEA38A0}"/>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98" name="Text Box 17">
          <a:extLst>
            <a:ext uri="{FF2B5EF4-FFF2-40B4-BE49-F238E27FC236}">
              <a16:creationId xmlns:a16="http://schemas.microsoft.com/office/drawing/2014/main" id="{D703DC97-798B-4A16-8B4F-3A4BA191A941}"/>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17</xdr:row>
      <xdr:rowOff>15875</xdr:rowOff>
    </xdr:from>
    <xdr:ext cx="95250" cy="171450"/>
    <xdr:sp macro="" textlink="">
      <xdr:nvSpPr>
        <xdr:cNvPr id="2199" name="Text Box 18">
          <a:extLst>
            <a:ext uri="{FF2B5EF4-FFF2-40B4-BE49-F238E27FC236}">
              <a16:creationId xmlns:a16="http://schemas.microsoft.com/office/drawing/2014/main" id="{B3D45A14-BEE0-484D-9B8F-746DA6AE930C}"/>
            </a:ext>
          </a:extLst>
        </xdr:cNvPr>
        <xdr:cNvSpPr txBox="1">
          <a:spLocks noChangeArrowheads="1"/>
        </xdr:cNvSpPr>
      </xdr:nvSpPr>
      <xdr:spPr bwMode="auto">
        <a:xfrm>
          <a:off x="12485398" y="563851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200" name="Text Box 16">
          <a:extLst>
            <a:ext uri="{FF2B5EF4-FFF2-40B4-BE49-F238E27FC236}">
              <a16:creationId xmlns:a16="http://schemas.microsoft.com/office/drawing/2014/main" id="{9FA6EC92-3D4B-4B7D-9B7C-F2E12E82999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201" name="Text Box 17">
          <a:extLst>
            <a:ext uri="{FF2B5EF4-FFF2-40B4-BE49-F238E27FC236}">
              <a16:creationId xmlns:a16="http://schemas.microsoft.com/office/drawing/2014/main" id="{863C4CD2-7B57-4293-A170-8915561C5A9D}"/>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202" name="Text Box 18">
          <a:extLst>
            <a:ext uri="{FF2B5EF4-FFF2-40B4-BE49-F238E27FC236}">
              <a16:creationId xmlns:a16="http://schemas.microsoft.com/office/drawing/2014/main" id="{E6B1EED6-8BF9-4639-96E3-71C4EF69678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203" name="Text Box 19">
          <a:extLst>
            <a:ext uri="{FF2B5EF4-FFF2-40B4-BE49-F238E27FC236}">
              <a16:creationId xmlns:a16="http://schemas.microsoft.com/office/drawing/2014/main" id="{F0B2EEA3-2473-45BB-AA06-C8F44C1F4CE9}"/>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204" name="Text Box 16">
          <a:extLst>
            <a:ext uri="{FF2B5EF4-FFF2-40B4-BE49-F238E27FC236}">
              <a16:creationId xmlns:a16="http://schemas.microsoft.com/office/drawing/2014/main" id="{788749AD-2BCA-4CD8-8EC9-CAB07CF19A4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504825</xdr:rowOff>
    </xdr:from>
    <xdr:ext cx="95250" cy="448496"/>
    <xdr:sp macro="" textlink="">
      <xdr:nvSpPr>
        <xdr:cNvPr id="2205" name="Text Box 15">
          <a:extLst>
            <a:ext uri="{FF2B5EF4-FFF2-40B4-BE49-F238E27FC236}">
              <a16:creationId xmlns:a16="http://schemas.microsoft.com/office/drawing/2014/main" id="{626F7772-ADF4-413F-8DEC-838749C355E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504825</xdr:rowOff>
    </xdr:from>
    <xdr:ext cx="95250" cy="442269"/>
    <xdr:sp macro="" textlink="">
      <xdr:nvSpPr>
        <xdr:cNvPr id="2206" name="Text Box 15">
          <a:extLst>
            <a:ext uri="{FF2B5EF4-FFF2-40B4-BE49-F238E27FC236}">
              <a16:creationId xmlns:a16="http://schemas.microsoft.com/office/drawing/2014/main" id="{81AA816C-ECB1-4B4D-AB5F-75E9921B358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504825</xdr:rowOff>
    </xdr:from>
    <xdr:ext cx="95250" cy="442269"/>
    <xdr:sp macro="" textlink="">
      <xdr:nvSpPr>
        <xdr:cNvPr id="2207" name="Text Box 15">
          <a:extLst>
            <a:ext uri="{FF2B5EF4-FFF2-40B4-BE49-F238E27FC236}">
              <a16:creationId xmlns:a16="http://schemas.microsoft.com/office/drawing/2014/main" id="{AA2FCA96-2EFC-4A04-AD90-6B8D0641A141}"/>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504825</xdr:rowOff>
    </xdr:from>
    <xdr:ext cx="95250" cy="213632"/>
    <xdr:sp macro="" textlink="">
      <xdr:nvSpPr>
        <xdr:cNvPr id="2208" name="Text Box 15">
          <a:extLst>
            <a:ext uri="{FF2B5EF4-FFF2-40B4-BE49-F238E27FC236}">
              <a16:creationId xmlns:a16="http://schemas.microsoft.com/office/drawing/2014/main" id="{758433CF-153A-40AE-8C0A-37573495040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504825</xdr:rowOff>
    </xdr:from>
    <xdr:ext cx="95250" cy="444331"/>
    <xdr:sp macro="" textlink="">
      <xdr:nvSpPr>
        <xdr:cNvPr id="2209" name="Text Box 15">
          <a:extLst>
            <a:ext uri="{FF2B5EF4-FFF2-40B4-BE49-F238E27FC236}">
              <a16:creationId xmlns:a16="http://schemas.microsoft.com/office/drawing/2014/main" id="{31F39395-8757-4203-BF93-524F6F384EA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17</xdr:row>
      <xdr:rowOff>170392</xdr:rowOff>
    </xdr:from>
    <xdr:ext cx="95250" cy="213632"/>
    <xdr:sp macro="" textlink="">
      <xdr:nvSpPr>
        <xdr:cNvPr id="2210" name="Text Box 15">
          <a:extLst>
            <a:ext uri="{FF2B5EF4-FFF2-40B4-BE49-F238E27FC236}">
              <a16:creationId xmlns:a16="http://schemas.microsoft.com/office/drawing/2014/main" id="{1C95CBF1-387C-441E-B125-4EDC485A0456}"/>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11" name="Text Box 16">
          <a:extLst>
            <a:ext uri="{FF2B5EF4-FFF2-40B4-BE49-F238E27FC236}">
              <a16:creationId xmlns:a16="http://schemas.microsoft.com/office/drawing/2014/main" id="{2C87683E-5CF9-4EA5-958A-2E8B908DB1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12" name="Text Box 17">
          <a:extLst>
            <a:ext uri="{FF2B5EF4-FFF2-40B4-BE49-F238E27FC236}">
              <a16:creationId xmlns:a16="http://schemas.microsoft.com/office/drawing/2014/main" id="{CB1CB063-6F62-4CF4-8288-F3A307F2A6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13" name="Text Box 18">
          <a:extLst>
            <a:ext uri="{FF2B5EF4-FFF2-40B4-BE49-F238E27FC236}">
              <a16:creationId xmlns:a16="http://schemas.microsoft.com/office/drawing/2014/main" id="{6D5AE2FA-FD9F-4070-93AA-C9A4AD0CBE0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14" name="Text Box 19">
          <a:extLst>
            <a:ext uri="{FF2B5EF4-FFF2-40B4-BE49-F238E27FC236}">
              <a16:creationId xmlns:a16="http://schemas.microsoft.com/office/drawing/2014/main" id="{DBFD0A2A-28A1-4C62-A7A4-894C433209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15" name="Text Box 16">
          <a:extLst>
            <a:ext uri="{FF2B5EF4-FFF2-40B4-BE49-F238E27FC236}">
              <a16:creationId xmlns:a16="http://schemas.microsoft.com/office/drawing/2014/main" id="{CDF32A0E-3587-4ED5-9D45-BBE78893D49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16" name="Text Box 17">
          <a:extLst>
            <a:ext uri="{FF2B5EF4-FFF2-40B4-BE49-F238E27FC236}">
              <a16:creationId xmlns:a16="http://schemas.microsoft.com/office/drawing/2014/main" id="{4F7AC127-A0CF-4B9B-A356-3F6B365639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17" name="Text Box 18">
          <a:extLst>
            <a:ext uri="{FF2B5EF4-FFF2-40B4-BE49-F238E27FC236}">
              <a16:creationId xmlns:a16="http://schemas.microsoft.com/office/drawing/2014/main" id="{4502F5F7-9DCE-492D-87DE-943E1409E1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18" name="Text Box 19">
          <a:extLst>
            <a:ext uri="{FF2B5EF4-FFF2-40B4-BE49-F238E27FC236}">
              <a16:creationId xmlns:a16="http://schemas.microsoft.com/office/drawing/2014/main" id="{A64B89C1-84E7-442A-B959-177F4D25B03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19" name="Text Box 16">
          <a:extLst>
            <a:ext uri="{FF2B5EF4-FFF2-40B4-BE49-F238E27FC236}">
              <a16:creationId xmlns:a16="http://schemas.microsoft.com/office/drawing/2014/main" id="{2FD4BDC5-003E-42DC-8164-F782985B3B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20" name="Text Box 17">
          <a:extLst>
            <a:ext uri="{FF2B5EF4-FFF2-40B4-BE49-F238E27FC236}">
              <a16:creationId xmlns:a16="http://schemas.microsoft.com/office/drawing/2014/main" id="{8A6E0886-B1ED-429B-AFE8-DE3089A41AA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21" name="Text Box 18">
          <a:extLst>
            <a:ext uri="{FF2B5EF4-FFF2-40B4-BE49-F238E27FC236}">
              <a16:creationId xmlns:a16="http://schemas.microsoft.com/office/drawing/2014/main" id="{9053A578-2BA7-4FAD-B7E6-F8DBBE31181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22" name="Text Box 19">
          <a:extLst>
            <a:ext uri="{FF2B5EF4-FFF2-40B4-BE49-F238E27FC236}">
              <a16:creationId xmlns:a16="http://schemas.microsoft.com/office/drawing/2014/main" id="{5457CA8E-8890-44DF-A839-FFA68A231AF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2223" name="Text Box 15">
          <a:extLst>
            <a:ext uri="{FF2B5EF4-FFF2-40B4-BE49-F238E27FC236}">
              <a16:creationId xmlns:a16="http://schemas.microsoft.com/office/drawing/2014/main" id="{9132A111-5128-4B9A-8604-F3AE3798B6B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24" name="Text Box 16">
          <a:extLst>
            <a:ext uri="{FF2B5EF4-FFF2-40B4-BE49-F238E27FC236}">
              <a16:creationId xmlns:a16="http://schemas.microsoft.com/office/drawing/2014/main" id="{A5D841B0-8DAC-4205-89F3-21E74C62DA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25" name="Text Box 17">
          <a:extLst>
            <a:ext uri="{FF2B5EF4-FFF2-40B4-BE49-F238E27FC236}">
              <a16:creationId xmlns:a16="http://schemas.microsoft.com/office/drawing/2014/main" id="{746713B7-2702-4B47-A96F-B81C5BED44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26" name="Text Box 18">
          <a:extLst>
            <a:ext uri="{FF2B5EF4-FFF2-40B4-BE49-F238E27FC236}">
              <a16:creationId xmlns:a16="http://schemas.microsoft.com/office/drawing/2014/main" id="{0A3F1656-B1F4-4DD0-9332-3999677935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27" name="Text Box 19">
          <a:extLst>
            <a:ext uri="{FF2B5EF4-FFF2-40B4-BE49-F238E27FC236}">
              <a16:creationId xmlns:a16="http://schemas.microsoft.com/office/drawing/2014/main" id="{335D2359-5D02-4463-8092-E6BCBB7B19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28" name="Text Box 16">
          <a:extLst>
            <a:ext uri="{FF2B5EF4-FFF2-40B4-BE49-F238E27FC236}">
              <a16:creationId xmlns:a16="http://schemas.microsoft.com/office/drawing/2014/main" id="{98366CC2-FED8-4322-8CDA-A026A29D99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29" name="Text Box 17">
          <a:extLst>
            <a:ext uri="{FF2B5EF4-FFF2-40B4-BE49-F238E27FC236}">
              <a16:creationId xmlns:a16="http://schemas.microsoft.com/office/drawing/2014/main" id="{7C630735-6E3A-4444-8791-CEE77FE6F8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30" name="Text Box 18">
          <a:extLst>
            <a:ext uri="{FF2B5EF4-FFF2-40B4-BE49-F238E27FC236}">
              <a16:creationId xmlns:a16="http://schemas.microsoft.com/office/drawing/2014/main" id="{04FD3FF4-1B5E-4F2C-BDF0-127EEA9DCD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1" name="Text Box 16">
          <a:extLst>
            <a:ext uri="{FF2B5EF4-FFF2-40B4-BE49-F238E27FC236}">
              <a16:creationId xmlns:a16="http://schemas.microsoft.com/office/drawing/2014/main" id="{5ACB7A7F-7A84-4987-8CC8-2933EE632D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2" name="Text Box 17">
          <a:extLst>
            <a:ext uri="{FF2B5EF4-FFF2-40B4-BE49-F238E27FC236}">
              <a16:creationId xmlns:a16="http://schemas.microsoft.com/office/drawing/2014/main" id="{6FD84C16-03B8-4343-B8F2-95BC3257221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3" name="Text Box 18">
          <a:extLst>
            <a:ext uri="{FF2B5EF4-FFF2-40B4-BE49-F238E27FC236}">
              <a16:creationId xmlns:a16="http://schemas.microsoft.com/office/drawing/2014/main" id="{C4C680AC-811C-44DF-8579-858D421B01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4" name="Text Box 19">
          <a:extLst>
            <a:ext uri="{FF2B5EF4-FFF2-40B4-BE49-F238E27FC236}">
              <a16:creationId xmlns:a16="http://schemas.microsoft.com/office/drawing/2014/main" id="{75A58FFD-A3D7-4BC4-AD2D-2DF324385F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5" name="Text Box 16">
          <a:extLst>
            <a:ext uri="{FF2B5EF4-FFF2-40B4-BE49-F238E27FC236}">
              <a16:creationId xmlns:a16="http://schemas.microsoft.com/office/drawing/2014/main" id="{EB4F4B67-E1C8-4D83-996C-AA1E29AB1DE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6" name="Text Box 17">
          <a:extLst>
            <a:ext uri="{FF2B5EF4-FFF2-40B4-BE49-F238E27FC236}">
              <a16:creationId xmlns:a16="http://schemas.microsoft.com/office/drawing/2014/main" id="{C6327493-FCAF-40C2-BEDC-AEB0A4B9ED3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7" name="Text Box 18">
          <a:extLst>
            <a:ext uri="{FF2B5EF4-FFF2-40B4-BE49-F238E27FC236}">
              <a16:creationId xmlns:a16="http://schemas.microsoft.com/office/drawing/2014/main" id="{D0834EB9-B762-49B6-9914-2026789356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8" name="Text Box 19">
          <a:extLst>
            <a:ext uri="{FF2B5EF4-FFF2-40B4-BE49-F238E27FC236}">
              <a16:creationId xmlns:a16="http://schemas.microsoft.com/office/drawing/2014/main" id="{F5360FB2-12F0-42B4-AA24-4BDB4979B0D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504825</xdr:rowOff>
    </xdr:from>
    <xdr:ext cx="95250" cy="456743"/>
    <xdr:sp macro="" textlink="">
      <xdr:nvSpPr>
        <xdr:cNvPr id="2239" name="Text Box 15">
          <a:extLst>
            <a:ext uri="{FF2B5EF4-FFF2-40B4-BE49-F238E27FC236}">
              <a16:creationId xmlns:a16="http://schemas.microsoft.com/office/drawing/2014/main" id="{DDC2F95A-2CC2-4DA9-B4C7-49019652B96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504825</xdr:rowOff>
    </xdr:from>
    <xdr:ext cx="95250" cy="442269"/>
    <xdr:sp macro="" textlink="">
      <xdr:nvSpPr>
        <xdr:cNvPr id="2240" name="Text Box 15">
          <a:extLst>
            <a:ext uri="{FF2B5EF4-FFF2-40B4-BE49-F238E27FC236}">
              <a16:creationId xmlns:a16="http://schemas.microsoft.com/office/drawing/2014/main" id="{E5F99E7A-6D7E-4652-9D0E-2222932F50B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504825</xdr:rowOff>
    </xdr:from>
    <xdr:ext cx="95250" cy="442269"/>
    <xdr:sp macro="" textlink="">
      <xdr:nvSpPr>
        <xdr:cNvPr id="2241" name="Text Box 15">
          <a:extLst>
            <a:ext uri="{FF2B5EF4-FFF2-40B4-BE49-F238E27FC236}">
              <a16:creationId xmlns:a16="http://schemas.microsoft.com/office/drawing/2014/main" id="{120E2247-0FBF-4A16-B9B9-BA9DD70993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504825</xdr:rowOff>
    </xdr:from>
    <xdr:ext cx="95250" cy="213632"/>
    <xdr:sp macro="" textlink="">
      <xdr:nvSpPr>
        <xdr:cNvPr id="2242" name="Text Box 15">
          <a:extLst>
            <a:ext uri="{FF2B5EF4-FFF2-40B4-BE49-F238E27FC236}">
              <a16:creationId xmlns:a16="http://schemas.microsoft.com/office/drawing/2014/main" id="{3016E040-8672-439F-84D7-69A471D3DC0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504825</xdr:rowOff>
    </xdr:from>
    <xdr:ext cx="95250" cy="444331"/>
    <xdr:sp macro="" textlink="">
      <xdr:nvSpPr>
        <xdr:cNvPr id="2243" name="Text Box 15">
          <a:extLst>
            <a:ext uri="{FF2B5EF4-FFF2-40B4-BE49-F238E27FC236}">
              <a16:creationId xmlns:a16="http://schemas.microsoft.com/office/drawing/2014/main" id="{D63810D2-D1F1-4C8A-80AD-D08C8CC2403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504825</xdr:rowOff>
    </xdr:from>
    <xdr:ext cx="95250" cy="213632"/>
    <xdr:sp macro="" textlink="">
      <xdr:nvSpPr>
        <xdr:cNvPr id="2244" name="Text Box 15">
          <a:extLst>
            <a:ext uri="{FF2B5EF4-FFF2-40B4-BE49-F238E27FC236}">
              <a16:creationId xmlns:a16="http://schemas.microsoft.com/office/drawing/2014/main" id="{61450F0F-A1DD-4F6A-B75E-6598BA2145C0}"/>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45" name="Text Box 16">
          <a:extLst>
            <a:ext uri="{FF2B5EF4-FFF2-40B4-BE49-F238E27FC236}">
              <a16:creationId xmlns:a16="http://schemas.microsoft.com/office/drawing/2014/main" id="{4572AA72-DFE5-43E1-90FB-CCEA9010A3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46" name="Text Box 17">
          <a:extLst>
            <a:ext uri="{FF2B5EF4-FFF2-40B4-BE49-F238E27FC236}">
              <a16:creationId xmlns:a16="http://schemas.microsoft.com/office/drawing/2014/main" id="{491A9390-01CE-469F-B936-F2FB63295B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47" name="Text Box 18">
          <a:extLst>
            <a:ext uri="{FF2B5EF4-FFF2-40B4-BE49-F238E27FC236}">
              <a16:creationId xmlns:a16="http://schemas.microsoft.com/office/drawing/2014/main" id="{31B4D8F0-44E6-49EF-9106-801B29EF8C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48" name="Text Box 19">
          <a:extLst>
            <a:ext uri="{FF2B5EF4-FFF2-40B4-BE49-F238E27FC236}">
              <a16:creationId xmlns:a16="http://schemas.microsoft.com/office/drawing/2014/main" id="{331CD580-3AA6-4F6C-B100-28879D7A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49" name="Text Box 16">
          <a:extLst>
            <a:ext uri="{FF2B5EF4-FFF2-40B4-BE49-F238E27FC236}">
              <a16:creationId xmlns:a16="http://schemas.microsoft.com/office/drawing/2014/main" id="{36DC9DCC-4368-4F19-8BEC-50F69B2229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50" name="Text Box 17">
          <a:extLst>
            <a:ext uri="{FF2B5EF4-FFF2-40B4-BE49-F238E27FC236}">
              <a16:creationId xmlns:a16="http://schemas.microsoft.com/office/drawing/2014/main" id="{E9C17687-ED65-4B5D-835A-DD9E10ACCB9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51" name="Text Box 18">
          <a:extLst>
            <a:ext uri="{FF2B5EF4-FFF2-40B4-BE49-F238E27FC236}">
              <a16:creationId xmlns:a16="http://schemas.microsoft.com/office/drawing/2014/main" id="{5A85ADC3-8234-4030-8AA4-6EAE53066D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52" name="Text Box 19">
          <a:extLst>
            <a:ext uri="{FF2B5EF4-FFF2-40B4-BE49-F238E27FC236}">
              <a16:creationId xmlns:a16="http://schemas.microsoft.com/office/drawing/2014/main" id="{6283B06E-D3A1-40F7-AAEC-A7442C0873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53" name="Text Box 16">
          <a:extLst>
            <a:ext uri="{FF2B5EF4-FFF2-40B4-BE49-F238E27FC236}">
              <a16:creationId xmlns:a16="http://schemas.microsoft.com/office/drawing/2014/main" id="{A1E7B8F6-7D00-4680-ACF3-6ABFBBA683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54" name="Text Box 17">
          <a:extLst>
            <a:ext uri="{FF2B5EF4-FFF2-40B4-BE49-F238E27FC236}">
              <a16:creationId xmlns:a16="http://schemas.microsoft.com/office/drawing/2014/main" id="{282E923E-AFC8-4932-B19D-874D8F87954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55" name="Text Box 18">
          <a:extLst>
            <a:ext uri="{FF2B5EF4-FFF2-40B4-BE49-F238E27FC236}">
              <a16:creationId xmlns:a16="http://schemas.microsoft.com/office/drawing/2014/main" id="{536ECBC6-15E7-4E54-B9A2-870E6D2364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56" name="Text Box 19">
          <a:extLst>
            <a:ext uri="{FF2B5EF4-FFF2-40B4-BE49-F238E27FC236}">
              <a16:creationId xmlns:a16="http://schemas.microsoft.com/office/drawing/2014/main" id="{67C7D9E6-6093-47C2-969B-7FE101425A7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2257" name="Text Box 15">
          <a:extLst>
            <a:ext uri="{FF2B5EF4-FFF2-40B4-BE49-F238E27FC236}">
              <a16:creationId xmlns:a16="http://schemas.microsoft.com/office/drawing/2014/main" id="{3DD6D2EC-1191-41D3-8045-3BA6818BC6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58" name="Text Box 16">
          <a:extLst>
            <a:ext uri="{FF2B5EF4-FFF2-40B4-BE49-F238E27FC236}">
              <a16:creationId xmlns:a16="http://schemas.microsoft.com/office/drawing/2014/main" id="{3DBCD0B0-084A-470D-8894-A666431B92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59" name="Text Box 17">
          <a:extLst>
            <a:ext uri="{FF2B5EF4-FFF2-40B4-BE49-F238E27FC236}">
              <a16:creationId xmlns:a16="http://schemas.microsoft.com/office/drawing/2014/main" id="{8F8DE06A-9F24-4729-AE24-40E14D3D6E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60" name="Text Box 18">
          <a:extLst>
            <a:ext uri="{FF2B5EF4-FFF2-40B4-BE49-F238E27FC236}">
              <a16:creationId xmlns:a16="http://schemas.microsoft.com/office/drawing/2014/main" id="{C78B134B-003D-46A1-B92E-5ED2039A9C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61" name="Text Box 19">
          <a:extLst>
            <a:ext uri="{FF2B5EF4-FFF2-40B4-BE49-F238E27FC236}">
              <a16:creationId xmlns:a16="http://schemas.microsoft.com/office/drawing/2014/main" id="{47019BF7-76AA-41C1-ABA6-A0F21FC17F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19</xdr:row>
      <xdr:rowOff>504825</xdr:rowOff>
    </xdr:from>
    <xdr:ext cx="95250" cy="442269"/>
    <xdr:sp macro="" textlink="">
      <xdr:nvSpPr>
        <xdr:cNvPr id="2262" name="Text Box 15">
          <a:extLst>
            <a:ext uri="{FF2B5EF4-FFF2-40B4-BE49-F238E27FC236}">
              <a16:creationId xmlns:a16="http://schemas.microsoft.com/office/drawing/2014/main" id="{699399C4-3A47-4DF9-9F20-767DD1D1D3F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63" name="Text Box 16">
          <a:extLst>
            <a:ext uri="{FF2B5EF4-FFF2-40B4-BE49-F238E27FC236}">
              <a16:creationId xmlns:a16="http://schemas.microsoft.com/office/drawing/2014/main" id="{6FE118C1-44CA-40C5-BFF1-AF439B5F61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64" name="Text Box 17">
          <a:extLst>
            <a:ext uri="{FF2B5EF4-FFF2-40B4-BE49-F238E27FC236}">
              <a16:creationId xmlns:a16="http://schemas.microsoft.com/office/drawing/2014/main" id="{4CCE0B93-DB65-4305-B95E-0E57C0E1612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65" name="Text Box 18">
          <a:extLst>
            <a:ext uri="{FF2B5EF4-FFF2-40B4-BE49-F238E27FC236}">
              <a16:creationId xmlns:a16="http://schemas.microsoft.com/office/drawing/2014/main" id="{BACE4D98-E96C-4365-8150-F4BC860D47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66" name="Text Box 16">
          <a:extLst>
            <a:ext uri="{FF2B5EF4-FFF2-40B4-BE49-F238E27FC236}">
              <a16:creationId xmlns:a16="http://schemas.microsoft.com/office/drawing/2014/main" id="{454C7B37-67AD-4904-AD58-C9C692D217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67" name="Text Box 17">
          <a:extLst>
            <a:ext uri="{FF2B5EF4-FFF2-40B4-BE49-F238E27FC236}">
              <a16:creationId xmlns:a16="http://schemas.microsoft.com/office/drawing/2014/main" id="{23A775DA-76BD-45A6-A621-207742C60F3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68" name="Text Box 18">
          <a:extLst>
            <a:ext uri="{FF2B5EF4-FFF2-40B4-BE49-F238E27FC236}">
              <a16:creationId xmlns:a16="http://schemas.microsoft.com/office/drawing/2014/main" id="{7D98B879-1D03-4227-B1CC-180E87BE1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69" name="Text Box 19">
          <a:extLst>
            <a:ext uri="{FF2B5EF4-FFF2-40B4-BE49-F238E27FC236}">
              <a16:creationId xmlns:a16="http://schemas.microsoft.com/office/drawing/2014/main" id="{3976F7DF-5631-4F0E-94BF-45B3F6EE9D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70" name="Text Box 16">
          <a:extLst>
            <a:ext uri="{FF2B5EF4-FFF2-40B4-BE49-F238E27FC236}">
              <a16:creationId xmlns:a16="http://schemas.microsoft.com/office/drawing/2014/main" id="{071D72D6-7A82-4B1D-979C-2F5255348D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71" name="Text Box 17">
          <a:extLst>
            <a:ext uri="{FF2B5EF4-FFF2-40B4-BE49-F238E27FC236}">
              <a16:creationId xmlns:a16="http://schemas.microsoft.com/office/drawing/2014/main" id="{9468F393-594A-410E-88C2-484E53A1F7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72" name="Text Box 18">
          <a:extLst>
            <a:ext uri="{FF2B5EF4-FFF2-40B4-BE49-F238E27FC236}">
              <a16:creationId xmlns:a16="http://schemas.microsoft.com/office/drawing/2014/main" id="{E05A2021-F189-46BB-98A1-1807EDCD9C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21</xdr:row>
      <xdr:rowOff>170392</xdr:rowOff>
    </xdr:from>
    <xdr:ext cx="95250" cy="213632"/>
    <xdr:sp macro="" textlink="">
      <xdr:nvSpPr>
        <xdr:cNvPr id="2273" name="Text Box 15">
          <a:extLst>
            <a:ext uri="{FF2B5EF4-FFF2-40B4-BE49-F238E27FC236}">
              <a16:creationId xmlns:a16="http://schemas.microsoft.com/office/drawing/2014/main" id="{90EA91DA-0AD4-459B-884B-D09479E9A0B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74" name="Text Box 16">
          <a:extLst>
            <a:ext uri="{FF2B5EF4-FFF2-40B4-BE49-F238E27FC236}">
              <a16:creationId xmlns:a16="http://schemas.microsoft.com/office/drawing/2014/main" id="{EA3E4432-F61F-4C79-8D0B-61C0004E612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75" name="Text Box 17">
          <a:extLst>
            <a:ext uri="{FF2B5EF4-FFF2-40B4-BE49-F238E27FC236}">
              <a16:creationId xmlns:a16="http://schemas.microsoft.com/office/drawing/2014/main" id="{88A65879-5829-4FE1-99E3-DA3C560E1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76" name="Text Box 18">
          <a:extLst>
            <a:ext uri="{FF2B5EF4-FFF2-40B4-BE49-F238E27FC236}">
              <a16:creationId xmlns:a16="http://schemas.microsoft.com/office/drawing/2014/main" id="{783B44D3-887F-484C-B19F-EE40A629B3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77" name="Text Box 19">
          <a:extLst>
            <a:ext uri="{FF2B5EF4-FFF2-40B4-BE49-F238E27FC236}">
              <a16:creationId xmlns:a16="http://schemas.microsoft.com/office/drawing/2014/main" id="{5363AA85-9F60-4B44-B29F-6418E2E8E0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78" name="Text Box 16">
          <a:extLst>
            <a:ext uri="{FF2B5EF4-FFF2-40B4-BE49-F238E27FC236}">
              <a16:creationId xmlns:a16="http://schemas.microsoft.com/office/drawing/2014/main" id="{03FDFB59-AC85-4D81-B2DD-D13CBEE20F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79" name="Text Box 17">
          <a:extLst>
            <a:ext uri="{FF2B5EF4-FFF2-40B4-BE49-F238E27FC236}">
              <a16:creationId xmlns:a16="http://schemas.microsoft.com/office/drawing/2014/main" id="{B99CFF91-0598-4ACF-B6C5-35D720B558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80" name="Text Box 18">
          <a:extLst>
            <a:ext uri="{FF2B5EF4-FFF2-40B4-BE49-F238E27FC236}">
              <a16:creationId xmlns:a16="http://schemas.microsoft.com/office/drawing/2014/main" id="{297AAC14-22B7-4C28-BABE-E886658EEEF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81" name="Text Box 19">
          <a:extLst>
            <a:ext uri="{FF2B5EF4-FFF2-40B4-BE49-F238E27FC236}">
              <a16:creationId xmlns:a16="http://schemas.microsoft.com/office/drawing/2014/main" id="{88F2B116-C6F9-40B3-A289-5E4AF445206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18</xdr:row>
      <xdr:rowOff>0</xdr:rowOff>
    </xdr:from>
    <xdr:ext cx="95250" cy="171450"/>
    <xdr:sp macro="" textlink="">
      <xdr:nvSpPr>
        <xdr:cNvPr id="2282" name="Text Box 16">
          <a:extLst>
            <a:ext uri="{FF2B5EF4-FFF2-40B4-BE49-F238E27FC236}">
              <a16:creationId xmlns:a16="http://schemas.microsoft.com/office/drawing/2014/main" id="{0EE19E51-3A48-40FE-B38E-FFAE53A9FC7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18</xdr:row>
      <xdr:rowOff>0</xdr:rowOff>
    </xdr:from>
    <xdr:ext cx="95250" cy="171450"/>
    <xdr:sp macro="" textlink="">
      <xdr:nvSpPr>
        <xdr:cNvPr id="2283" name="Text Box 17">
          <a:extLst>
            <a:ext uri="{FF2B5EF4-FFF2-40B4-BE49-F238E27FC236}">
              <a16:creationId xmlns:a16="http://schemas.microsoft.com/office/drawing/2014/main" id="{95CE2D4F-074A-4DD5-A6C9-00E19C26904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18</xdr:row>
      <xdr:rowOff>0</xdr:rowOff>
    </xdr:from>
    <xdr:ext cx="95250" cy="171450"/>
    <xdr:sp macro="" textlink="">
      <xdr:nvSpPr>
        <xdr:cNvPr id="2284" name="Text Box 18">
          <a:extLst>
            <a:ext uri="{FF2B5EF4-FFF2-40B4-BE49-F238E27FC236}">
              <a16:creationId xmlns:a16="http://schemas.microsoft.com/office/drawing/2014/main" id="{9CF64F4A-5E89-403A-A4D1-B9BE24C4E3B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18</xdr:row>
      <xdr:rowOff>0</xdr:rowOff>
    </xdr:from>
    <xdr:ext cx="95250" cy="171450"/>
    <xdr:sp macro="" textlink="">
      <xdr:nvSpPr>
        <xdr:cNvPr id="2285" name="Text Box 19">
          <a:extLst>
            <a:ext uri="{FF2B5EF4-FFF2-40B4-BE49-F238E27FC236}">
              <a16:creationId xmlns:a16="http://schemas.microsoft.com/office/drawing/2014/main" id="{931C8E1A-314F-40A6-A6A9-40A726973C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2286" name="Text Box 15">
          <a:extLst>
            <a:ext uri="{FF2B5EF4-FFF2-40B4-BE49-F238E27FC236}">
              <a16:creationId xmlns:a16="http://schemas.microsoft.com/office/drawing/2014/main" id="{3BCBB959-FB58-4FE3-A1B3-80C0EF96939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87" name="Text Box 16">
          <a:extLst>
            <a:ext uri="{FF2B5EF4-FFF2-40B4-BE49-F238E27FC236}">
              <a16:creationId xmlns:a16="http://schemas.microsoft.com/office/drawing/2014/main" id="{3DE97875-D445-41D5-A0DE-89097A9A0D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88" name="Text Box 17">
          <a:extLst>
            <a:ext uri="{FF2B5EF4-FFF2-40B4-BE49-F238E27FC236}">
              <a16:creationId xmlns:a16="http://schemas.microsoft.com/office/drawing/2014/main" id="{CFBFE2E4-51EE-4891-BCED-144822628C6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89" name="Text Box 18">
          <a:extLst>
            <a:ext uri="{FF2B5EF4-FFF2-40B4-BE49-F238E27FC236}">
              <a16:creationId xmlns:a16="http://schemas.microsoft.com/office/drawing/2014/main" id="{1BBFBB0F-7B5F-43EE-8DE1-B60CED13B4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90" name="Text Box 19">
          <a:extLst>
            <a:ext uri="{FF2B5EF4-FFF2-40B4-BE49-F238E27FC236}">
              <a16:creationId xmlns:a16="http://schemas.microsoft.com/office/drawing/2014/main" id="{072D2C4D-4079-4F8E-B479-56E78859D4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91" name="Text Box 16">
          <a:extLst>
            <a:ext uri="{FF2B5EF4-FFF2-40B4-BE49-F238E27FC236}">
              <a16:creationId xmlns:a16="http://schemas.microsoft.com/office/drawing/2014/main" id="{D6499400-99DD-43FD-A80E-8536C41D9D5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92" name="Text Box 17">
          <a:extLst>
            <a:ext uri="{FF2B5EF4-FFF2-40B4-BE49-F238E27FC236}">
              <a16:creationId xmlns:a16="http://schemas.microsoft.com/office/drawing/2014/main" id="{D0B488A9-D7EC-4D6A-A0D0-22B0CF3E6C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21</xdr:row>
      <xdr:rowOff>15875</xdr:rowOff>
    </xdr:from>
    <xdr:ext cx="95250" cy="171450"/>
    <xdr:sp macro="" textlink="">
      <xdr:nvSpPr>
        <xdr:cNvPr id="2293" name="Text Box 18">
          <a:extLst>
            <a:ext uri="{FF2B5EF4-FFF2-40B4-BE49-F238E27FC236}">
              <a16:creationId xmlns:a16="http://schemas.microsoft.com/office/drawing/2014/main" id="{60C3D82B-65C1-4083-A811-B692BBE81FE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94" name="Text Box 16">
          <a:extLst>
            <a:ext uri="{FF2B5EF4-FFF2-40B4-BE49-F238E27FC236}">
              <a16:creationId xmlns:a16="http://schemas.microsoft.com/office/drawing/2014/main" id="{4C636648-FB82-4404-872A-3F3BA6BABA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95" name="Text Box 17">
          <a:extLst>
            <a:ext uri="{FF2B5EF4-FFF2-40B4-BE49-F238E27FC236}">
              <a16:creationId xmlns:a16="http://schemas.microsoft.com/office/drawing/2014/main" id="{2E812543-FD40-4101-9999-B1C59AF738A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96" name="Text Box 18">
          <a:extLst>
            <a:ext uri="{FF2B5EF4-FFF2-40B4-BE49-F238E27FC236}">
              <a16:creationId xmlns:a16="http://schemas.microsoft.com/office/drawing/2014/main" id="{61060075-A1C2-41EF-9D93-49D71857D12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97" name="Text Box 19">
          <a:extLst>
            <a:ext uri="{FF2B5EF4-FFF2-40B4-BE49-F238E27FC236}">
              <a16:creationId xmlns:a16="http://schemas.microsoft.com/office/drawing/2014/main" id="{777F68B0-1929-45F1-B751-B287313A7C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98" name="Text Box 16">
          <a:extLst>
            <a:ext uri="{FF2B5EF4-FFF2-40B4-BE49-F238E27FC236}">
              <a16:creationId xmlns:a16="http://schemas.microsoft.com/office/drawing/2014/main" id="{28E7E173-B054-4E93-B5A3-7773EB9460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448496"/>
    <xdr:sp macro="" textlink="">
      <xdr:nvSpPr>
        <xdr:cNvPr id="2299" name="Text Box 15">
          <a:extLst>
            <a:ext uri="{FF2B5EF4-FFF2-40B4-BE49-F238E27FC236}">
              <a16:creationId xmlns:a16="http://schemas.microsoft.com/office/drawing/2014/main" id="{7D8F9A0D-C12B-4A43-B7FA-4C6191F12430}"/>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504825</xdr:rowOff>
    </xdr:from>
    <xdr:ext cx="95250" cy="442269"/>
    <xdr:sp macro="" textlink="">
      <xdr:nvSpPr>
        <xdr:cNvPr id="2300" name="Text Box 15">
          <a:extLst>
            <a:ext uri="{FF2B5EF4-FFF2-40B4-BE49-F238E27FC236}">
              <a16:creationId xmlns:a16="http://schemas.microsoft.com/office/drawing/2014/main" id="{5E0E317D-482A-43BF-AAA0-21EB8472487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504825</xdr:rowOff>
    </xdr:from>
    <xdr:ext cx="95250" cy="442269"/>
    <xdr:sp macro="" textlink="">
      <xdr:nvSpPr>
        <xdr:cNvPr id="2301" name="Text Box 15">
          <a:extLst>
            <a:ext uri="{FF2B5EF4-FFF2-40B4-BE49-F238E27FC236}">
              <a16:creationId xmlns:a16="http://schemas.microsoft.com/office/drawing/2014/main" id="{671B7998-0B55-49C4-9D04-5BB99CBEB5A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213632"/>
    <xdr:sp macro="" textlink="">
      <xdr:nvSpPr>
        <xdr:cNvPr id="2302" name="Text Box 15">
          <a:extLst>
            <a:ext uri="{FF2B5EF4-FFF2-40B4-BE49-F238E27FC236}">
              <a16:creationId xmlns:a16="http://schemas.microsoft.com/office/drawing/2014/main" id="{3E621E33-74BB-4871-9408-049367F64EC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444331"/>
    <xdr:sp macro="" textlink="">
      <xdr:nvSpPr>
        <xdr:cNvPr id="2303" name="Text Box 15">
          <a:extLst>
            <a:ext uri="{FF2B5EF4-FFF2-40B4-BE49-F238E27FC236}">
              <a16:creationId xmlns:a16="http://schemas.microsoft.com/office/drawing/2014/main" id="{6CA41F52-8F4B-4F84-A6A7-591F4691A3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21</xdr:row>
      <xdr:rowOff>170392</xdr:rowOff>
    </xdr:from>
    <xdr:ext cx="95250" cy="213632"/>
    <xdr:sp macro="" textlink="">
      <xdr:nvSpPr>
        <xdr:cNvPr id="2304" name="Text Box 15">
          <a:extLst>
            <a:ext uri="{FF2B5EF4-FFF2-40B4-BE49-F238E27FC236}">
              <a16:creationId xmlns:a16="http://schemas.microsoft.com/office/drawing/2014/main" id="{4A402B69-6F30-4CF5-9F8C-284F98B602D1}"/>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05" name="Text Box 16">
          <a:extLst>
            <a:ext uri="{FF2B5EF4-FFF2-40B4-BE49-F238E27FC236}">
              <a16:creationId xmlns:a16="http://schemas.microsoft.com/office/drawing/2014/main" id="{48CC6E83-6061-4D44-B0DF-D4A707A59F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06" name="Text Box 17">
          <a:extLst>
            <a:ext uri="{FF2B5EF4-FFF2-40B4-BE49-F238E27FC236}">
              <a16:creationId xmlns:a16="http://schemas.microsoft.com/office/drawing/2014/main" id="{89E9FF29-C8D8-4D8F-8D46-F76B946BE0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07" name="Text Box 18">
          <a:extLst>
            <a:ext uri="{FF2B5EF4-FFF2-40B4-BE49-F238E27FC236}">
              <a16:creationId xmlns:a16="http://schemas.microsoft.com/office/drawing/2014/main" id="{17031C29-C4B8-496C-9D30-C06CABE6B2E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08" name="Text Box 19">
          <a:extLst>
            <a:ext uri="{FF2B5EF4-FFF2-40B4-BE49-F238E27FC236}">
              <a16:creationId xmlns:a16="http://schemas.microsoft.com/office/drawing/2014/main" id="{097604EC-5583-45A6-9801-C506EC304A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09" name="Text Box 16">
          <a:extLst>
            <a:ext uri="{FF2B5EF4-FFF2-40B4-BE49-F238E27FC236}">
              <a16:creationId xmlns:a16="http://schemas.microsoft.com/office/drawing/2014/main" id="{30F28BC2-4A21-4C01-9A48-6627DE931F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10" name="Text Box 17">
          <a:extLst>
            <a:ext uri="{FF2B5EF4-FFF2-40B4-BE49-F238E27FC236}">
              <a16:creationId xmlns:a16="http://schemas.microsoft.com/office/drawing/2014/main" id="{22722B6B-A1E8-4125-A79B-DAE2F51CD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11" name="Text Box 18">
          <a:extLst>
            <a:ext uri="{FF2B5EF4-FFF2-40B4-BE49-F238E27FC236}">
              <a16:creationId xmlns:a16="http://schemas.microsoft.com/office/drawing/2014/main" id="{7D11AD13-BE7E-498F-9379-C38187ABAE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12" name="Text Box 19">
          <a:extLst>
            <a:ext uri="{FF2B5EF4-FFF2-40B4-BE49-F238E27FC236}">
              <a16:creationId xmlns:a16="http://schemas.microsoft.com/office/drawing/2014/main" id="{1413BCEB-2D89-4F87-A721-8A1A5B9BB5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13" name="Text Box 16">
          <a:extLst>
            <a:ext uri="{FF2B5EF4-FFF2-40B4-BE49-F238E27FC236}">
              <a16:creationId xmlns:a16="http://schemas.microsoft.com/office/drawing/2014/main" id="{87C494E0-9F32-4DEF-A1BE-981AFC9DEDD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14" name="Text Box 17">
          <a:extLst>
            <a:ext uri="{FF2B5EF4-FFF2-40B4-BE49-F238E27FC236}">
              <a16:creationId xmlns:a16="http://schemas.microsoft.com/office/drawing/2014/main" id="{AFC1CD20-445B-4E3D-B73C-42B429F0DC3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15" name="Text Box 18">
          <a:extLst>
            <a:ext uri="{FF2B5EF4-FFF2-40B4-BE49-F238E27FC236}">
              <a16:creationId xmlns:a16="http://schemas.microsoft.com/office/drawing/2014/main" id="{BDFADA93-DCC8-4490-9F63-0D026562998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16" name="Text Box 19">
          <a:extLst>
            <a:ext uri="{FF2B5EF4-FFF2-40B4-BE49-F238E27FC236}">
              <a16:creationId xmlns:a16="http://schemas.microsoft.com/office/drawing/2014/main" id="{B07E8D84-B0B3-4B02-838E-7D5740FD50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2317" name="Text Box 15">
          <a:extLst>
            <a:ext uri="{FF2B5EF4-FFF2-40B4-BE49-F238E27FC236}">
              <a16:creationId xmlns:a16="http://schemas.microsoft.com/office/drawing/2014/main" id="{E548579D-8D43-4E82-B992-33FB0D6CCC3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18" name="Text Box 16">
          <a:extLst>
            <a:ext uri="{FF2B5EF4-FFF2-40B4-BE49-F238E27FC236}">
              <a16:creationId xmlns:a16="http://schemas.microsoft.com/office/drawing/2014/main" id="{3E11D692-EE3D-4899-852D-992250E2E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19" name="Text Box 17">
          <a:extLst>
            <a:ext uri="{FF2B5EF4-FFF2-40B4-BE49-F238E27FC236}">
              <a16:creationId xmlns:a16="http://schemas.microsoft.com/office/drawing/2014/main" id="{0358B93C-9573-493D-891D-AD1732056C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20" name="Text Box 18">
          <a:extLst>
            <a:ext uri="{FF2B5EF4-FFF2-40B4-BE49-F238E27FC236}">
              <a16:creationId xmlns:a16="http://schemas.microsoft.com/office/drawing/2014/main" id="{50AAAF7C-7302-4DA0-A275-4A2F92B4B3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21" name="Text Box 19">
          <a:extLst>
            <a:ext uri="{FF2B5EF4-FFF2-40B4-BE49-F238E27FC236}">
              <a16:creationId xmlns:a16="http://schemas.microsoft.com/office/drawing/2014/main" id="{1EE238EF-1EC3-46C2-8716-BC7039A11EB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22" name="Text Box 16">
          <a:extLst>
            <a:ext uri="{FF2B5EF4-FFF2-40B4-BE49-F238E27FC236}">
              <a16:creationId xmlns:a16="http://schemas.microsoft.com/office/drawing/2014/main" id="{53FF4484-7771-43E3-AAA2-CD653B3FD9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23" name="Text Box 17">
          <a:extLst>
            <a:ext uri="{FF2B5EF4-FFF2-40B4-BE49-F238E27FC236}">
              <a16:creationId xmlns:a16="http://schemas.microsoft.com/office/drawing/2014/main" id="{699DE8DF-B5AA-45FD-B3B2-52292B655F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24" name="Text Box 18">
          <a:extLst>
            <a:ext uri="{FF2B5EF4-FFF2-40B4-BE49-F238E27FC236}">
              <a16:creationId xmlns:a16="http://schemas.microsoft.com/office/drawing/2014/main" id="{BC59AA8A-A3B8-42F3-8C75-331ABB9CF89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25" name="Text Box 16">
          <a:extLst>
            <a:ext uri="{FF2B5EF4-FFF2-40B4-BE49-F238E27FC236}">
              <a16:creationId xmlns:a16="http://schemas.microsoft.com/office/drawing/2014/main" id="{63A3190E-14E3-4185-8607-9D76CF7073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26" name="Text Box 17">
          <a:extLst>
            <a:ext uri="{FF2B5EF4-FFF2-40B4-BE49-F238E27FC236}">
              <a16:creationId xmlns:a16="http://schemas.microsoft.com/office/drawing/2014/main" id="{D4C7A520-C04B-4B42-8225-07E020F523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27" name="Text Box 18">
          <a:extLst>
            <a:ext uri="{FF2B5EF4-FFF2-40B4-BE49-F238E27FC236}">
              <a16:creationId xmlns:a16="http://schemas.microsoft.com/office/drawing/2014/main" id="{D2D227D5-7F0A-4282-A9D3-C8DF24A8EB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28" name="Text Box 19">
          <a:extLst>
            <a:ext uri="{FF2B5EF4-FFF2-40B4-BE49-F238E27FC236}">
              <a16:creationId xmlns:a16="http://schemas.microsoft.com/office/drawing/2014/main" id="{EC0BBD39-7FA7-46CB-A2EA-C3D8219B45E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29" name="Text Box 16">
          <a:extLst>
            <a:ext uri="{FF2B5EF4-FFF2-40B4-BE49-F238E27FC236}">
              <a16:creationId xmlns:a16="http://schemas.microsoft.com/office/drawing/2014/main" id="{5A93A0D5-560C-483E-8167-E1FDB52809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30" name="Text Box 17">
          <a:extLst>
            <a:ext uri="{FF2B5EF4-FFF2-40B4-BE49-F238E27FC236}">
              <a16:creationId xmlns:a16="http://schemas.microsoft.com/office/drawing/2014/main" id="{B729DAB0-386B-46C9-85DC-AEF03BAD561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31" name="Text Box 18">
          <a:extLst>
            <a:ext uri="{FF2B5EF4-FFF2-40B4-BE49-F238E27FC236}">
              <a16:creationId xmlns:a16="http://schemas.microsoft.com/office/drawing/2014/main" id="{3EBF989B-E6AA-4C42-8E1C-8C503F275F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32" name="Text Box 19">
          <a:extLst>
            <a:ext uri="{FF2B5EF4-FFF2-40B4-BE49-F238E27FC236}">
              <a16:creationId xmlns:a16="http://schemas.microsoft.com/office/drawing/2014/main" id="{26FD1E71-DCAC-4ECC-AC9D-DFD38A9BB6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504825</xdr:rowOff>
    </xdr:from>
    <xdr:ext cx="95250" cy="442269"/>
    <xdr:sp macro="" textlink="">
      <xdr:nvSpPr>
        <xdr:cNvPr id="2334" name="Text Box 15">
          <a:extLst>
            <a:ext uri="{FF2B5EF4-FFF2-40B4-BE49-F238E27FC236}">
              <a16:creationId xmlns:a16="http://schemas.microsoft.com/office/drawing/2014/main" id="{C7302463-6272-4082-9F1E-31EEAE62FDA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504825</xdr:rowOff>
    </xdr:from>
    <xdr:ext cx="95250" cy="442269"/>
    <xdr:sp macro="" textlink="">
      <xdr:nvSpPr>
        <xdr:cNvPr id="2335" name="Text Box 15">
          <a:extLst>
            <a:ext uri="{FF2B5EF4-FFF2-40B4-BE49-F238E27FC236}">
              <a16:creationId xmlns:a16="http://schemas.microsoft.com/office/drawing/2014/main" id="{31773CB2-2784-4D8F-938D-3E3A1CC42E6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3</xdr:col>
      <xdr:colOff>1238250</xdr:colOff>
      <xdr:row>24</xdr:row>
      <xdr:rowOff>110218</xdr:rowOff>
    </xdr:from>
    <xdr:ext cx="95250" cy="444331"/>
    <xdr:sp macro="" textlink="">
      <xdr:nvSpPr>
        <xdr:cNvPr id="2337" name="Text Box 15">
          <a:extLst>
            <a:ext uri="{FF2B5EF4-FFF2-40B4-BE49-F238E27FC236}">
              <a16:creationId xmlns:a16="http://schemas.microsoft.com/office/drawing/2014/main" id="{A69F8B1D-C968-4C1D-92B5-C740362EE9A6}"/>
            </a:ext>
          </a:extLst>
        </xdr:cNvPr>
        <xdr:cNvSpPr txBox="1">
          <a:spLocks noChangeArrowheads="1"/>
        </xdr:cNvSpPr>
      </xdr:nvSpPr>
      <xdr:spPr bwMode="auto">
        <a:xfrm>
          <a:off x="5646964" y="140983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504825</xdr:rowOff>
    </xdr:from>
    <xdr:ext cx="95250" cy="213632"/>
    <xdr:sp macro="" textlink="">
      <xdr:nvSpPr>
        <xdr:cNvPr id="2338" name="Text Box 15">
          <a:extLst>
            <a:ext uri="{FF2B5EF4-FFF2-40B4-BE49-F238E27FC236}">
              <a16:creationId xmlns:a16="http://schemas.microsoft.com/office/drawing/2014/main" id="{01C5A903-7C9B-4A93-81B5-F337530B82D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39" name="Text Box 16">
          <a:extLst>
            <a:ext uri="{FF2B5EF4-FFF2-40B4-BE49-F238E27FC236}">
              <a16:creationId xmlns:a16="http://schemas.microsoft.com/office/drawing/2014/main" id="{7E7E1CDB-5805-4752-9058-E50B8574B8A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40" name="Text Box 17">
          <a:extLst>
            <a:ext uri="{FF2B5EF4-FFF2-40B4-BE49-F238E27FC236}">
              <a16:creationId xmlns:a16="http://schemas.microsoft.com/office/drawing/2014/main" id="{9A8CA10C-58FA-4F31-A3B7-990784555E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41" name="Text Box 18">
          <a:extLst>
            <a:ext uri="{FF2B5EF4-FFF2-40B4-BE49-F238E27FC236}">
              <a16:creationId xmlns:a16="http://schemas.microsoft.com/office/drawing/2014/main" id="{C3AAA1EB-1194-4803-A3A4-B2AC104E7D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42" name="Text Box 19">
          <a:extLst>
            <a:ext uri="{FF2B5EF4-FFF2-40B4-BE49-F238E27FC236}">
              <a16:creationId xmlns:a16="http://schemas.microsoft.com/office/drawing/2014/main" id="{D5286DDB-6B14-402F-A734-7526D41D77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43" name="Text Box 16">
          <a:extLst>
            <a:ext uri="{FF2B5EF4-FFF2-40B4-BE49-F238E27FC236}">
              <a16:creationId xmlns:a16="http://schemas.microsoft.com/office/drawing/2014/main" id="{DEE49915-5E5B-478E-A3AA-8DD2BE42498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44" name="Text Box 17">
          <a:extLst>
            <a:ext uri="{FF2B5EF4-FFF2-40B4-BE49-F238E27FC236}">
              <a16:creationId xmlns:a16="http://schemas.microsoft.com/office/drawing/2014/main" id="{399FF103-215D-4F7F-8819-7FB61843324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45" name="Text Box 18">
          <a:extLst>
            <a:ext uri="{FF2B5EF4-FFF2-40B4-BE49-F238E27FC236}">
              <a16:creationId xmlns:a16="http://schemas.microsoft.com/office/drawing/2014/main" id="{055161E2-E87E-4E86-BA61-ACEE56DCF7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46" name="Text Box 19">
          <a:extLst>
            <a:ext uri="{FF2B5EF4-FFF2-40B4-BE49-F238E27FC236}">
              <a16:creationId xmlns:a16="http://schemas.microsoft.com/office/drawing/2014/main" id="{1CF636C9-9758-443E-BCD9-0ED0A41951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47" name="Text Box 16">
          <a:extLst>
            <a:ext uri="{FF2B5EF4-FFF2-40B4-BE49-F238E27FC236}">
              <a16:creationId xmlns:a16="http://schemas.microsoft.com/office/drawing/2014/main" id="{3F7F5888-0D04-4351-91CA-7DA617CB4E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48" name="Text Box 17">
          <a:extLst>
            <a:ext uri="{FF2B5EF4-FFF2-40B4-BE49-F238E27FC236}">
              <a16:creationId xmlns:a16="http://schemas.microsoft.com/office/drawing/2014/main" id="{29901CBD-826A-4D63-8D5B-FCAEED250C7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49" name="Text Box 18">
          <a:extLst>
            <a:ext uri="{FF2B5EF4-FFF2-40B4-BE49-F238E27FC236}">
              <a16:creationId xmlns:a16="http://schemas.microsoft.com/office/drawing/2014/main" id="{A7B45203-D308-44A4-984A-EF965420BE6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50" name="Text Box 19">
          <a:extLst>
            <a:ext uri="{FF2B5EF4-FFF2-40B4-BE49-F238E27FC236}">
              <a16:creationId xmlns:a16="http://schemas.microsoft.com/office/drawing/2014/main" id="{27DD336D-3F9F-4897-A03E-2F8279CDAFD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2351" name="Text Box 15">
          <a:extLst>
            <a:ext uri="{FF2B5EF4-FFF2-40B4-BE49-F238E27FC236}">
              <a16:creationId xmlns:a16="http://schemas.microsoft.com/office/drawing/2014/main" id="{0115DD81-CB7D-4D25-92D1-8BFF7FBF7AE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52" name="Text Box 16">
          <a:extLst>
            <a:ext uri="{FF2B5EF4-FFF2-40B4-BE49-F238E27FC236}">
              <a16:creationId xmlns:a16="http://schemas.microsoft.com/office/drawing/2014/main" id="{CFB688D4-D70B-46EC-BC46-E2E1AF1403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53" name="Text Box 17">
          <a:extLst>
            <a:ext uri="{FF2B5EF4-FFF2-40B4-BE49-F238E27FC236}">
              <a16:creationId xmlns:a16="http://schemas.microsoft.com/office/drawing/2014/main" id="{175354CF-AE5F-4F78-A81A-91BF0BDBF2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54" name="Text Box 18">
          <a:extLst>
            <a:ext uri="{FF2B5EF4-FFF2-40B4-BE49-F238E27FC236}">
              <a16:creationId xmlns:a16="http://schemas.microsoft.com/office/drawing/2014/main" id="{EEA97C70-AC39-4FD8-BC1C-4A3FE7F11A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55" name="Text Box 19">
          <a:extLst>
            <a:ext uri="{FF2B5EF4-FFF2-40B4-BE49-F238E27FC236}">
              <a16:creationId xmlns:a16="http://schemas.microsoft.com/office/drawing/2014/main" id="{FD3469A3-D855-4C2F-8929-538B6285A7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23</xdr:row>
      <xdr:rowOff>504825</xdr:rowOff>
    </xdr:from>
    <xdr:ext cx="95250" cy="442269"/>
    <xdr:sp macro="" textlink="">
      <xdr:nvSpPr>
        <xdr:cNvPr id="2356" name="Text Box 15">
          <a:extLst>
            <a:ext uri="{FF2B5EF4-FFF2-40B4-BE49-F238E27FC236}">
              <a16:creationId xmlns:a16="http://schemas.microsoft.com/office/drawing/2014/main" id="{D773350C-2A2A-4357-9C48-BC37AC5FE0F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57" name="Text Box 16">
          <a:extLst>
            <a:ext uri="{FF2B5EF4-FFF2-40B4-BE49-F238E27FC236}">
              <a16:creationId xmlns:a16="http://schemas.microsoft.com/office/drawing/2014/main" id="{30F42E8D-DFB3-465C-9772-5485FA6F8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58" name="Text Box 17">
          <a:extLst>
            <a:ext uri="{FF2B5EF4-FFF2-40B4-BE49-F238E27FC236}">
              <a16:creationId xmlns:a16="http://schemas.microsoft.com/office/drawing/2014/main" id="{C5887CE5-52AE-4CA8-8A09-95992D6C4A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59" name="Text Box 18">
          <a:extLst>
            <a:ext uri="{FF2B5EF4-FFF2-40B4-BE49-F238E27FC236}">
              <a16:creationId xmlns:a16="http://schemas.microsoft.com/office/drawing/2014/main" id="{618C297D-3436-46C9-AA37-D100A54E7F5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0" name="Text Box 16">
          <a:extLst>
            <a:ext uri="{FF2B5EF4-FFF2-40B4-BE49-F238E27FC236}">
              <a16:creationId xmlns:a16="http://schemas.microsoft.com/office/drawing/2014/main" id="{CC388596-BA75-47A9-B47A-9FC761BF72A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1" name="Text Box 17">
          <a:extLst>
            <a:ext uri="{FF2B5EF4-FFF2-40B4-BE49-F238E27FC236}">
              <a16:creationId xmlns:a16="http://schemas.microsoft.com/office/drawing/2014/main" id="{80328C89-F919-42EE-ACCC-F7457E88704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2" name="Text Box 18">
          <a:extLst>
            <a:ext uri="{FF2B5EF4-FFF2-40B4-BE49-F238E27FC236}">
              <a16:creationId xmlns:a16="http://schemas.microsoft.com/office/drawing/2014/main" id="{9B1F2124-F180-44FA-AA3F-41B13DC7D91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3" name="Text Box 19">
          <a:extLst>
            <a:ext uri="{FF2B5EF4-FFF2-40B4-BE49-F238E27FC236}">
              <a16:creationId xmlns:a16="http://schemas.microsoft.com/office/drawing/2014/main" id="{C898B742-7FD7-47AF-96BD-7E98FC5D26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4" name="Text Box 16">
          <a:extLst>
            <a:ext uri="{FF2B5EF4-FFF2-40B4-BE49-F238E27FC236}">
              <a16:creationId xmlns:a16="http://schemas.microsoft.com/office/drawing/2014/main" id="{0C9EF1F3-4BB9-4A79-9ECC-E44ED8C3E43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5" name="Text Box 17">
          <a:extLst>
            <a:ext uri="{FF2B5EF4-FFF2-40B4-BE49-F238E27FC236}">
              <a16:creationId xmlns:a16="http://schemas.microsoft.com/office/drawing/2014/main" id="{26EC42D1-D1F7-42B9-B4D5-6D843BF8F2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6" name="Text Box 18">
          <a:extLst>
            <a:ext uri="{FF2B5EF4-FFF2-40B4-BE49-F238E27FC236}">
              <a16:creationId xmlns:a16="http://schemas.microsoft.com/office/drawing/2014/main" id="{53D2419F-CAB2-4E30-8318-BAE5F95173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25</xdr:row>
      <xdr:rowOff>170392</xdr:rowOff>
    </xdr:from>
    <xdr:ext cx="95250" cy="213632"/>
    <xdr:sp macro="" textlink="">
      <xdr:nvSpPr>
        <xdr:cNvPr id="2367" name="Text Box 15">
          <a:extLst>
            <a:ext uri="{FF2B5EF4-FFF2-40B4-BE49-F238E27FC236}">
              <a16:creationId xmlns:a16="http://schemas.microsoft.com/office/drawing/2014/main" id="{0FE5F72F-942C-47D7-A096-94A4363DB27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68" name="Text Box 16">
          <a:extLst>
            <a:ext uri="{FF2B5EF4-FFF2-40B4-BE49-F238E27FC236}">
              <a16:creationId xmlns:a16="http://schemas.microsoft.com/office/drawing/2014/main" id="{5AAD82C1-73D9-4CC2-AD4E-842BA2DA92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69" name="Text Box 17">
          <a:extLst>
            <a:ext uri="{FF2B5EF4-FFF2-40B4-BE49-F238E27FC236}">
              <a16:creationId xmlns:a16="http://schemas.microsoft.com/office/drawing/2014/main" id="{86C29675-26FB-45EB-B63D-8647D0D30F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70" name="Text Box 18">
          <a:extLst>
            <a:ext uri="{FF2B5EF4-FFF2-40B4-BE49-F238E27FC236}">
              <a16:creationId xmlns:a16="http://schemas.microsoft.com/office/drawing/2014/main" id="{1C4FF183-3C31-4BE0-905D-FF17AE5F2F3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71" name="Text Box 19">
          <a:extLst>
            <a:ext uri="{FF2B5EF4-FFF2-40B4-BE49-F238E27FC236}">
              <a16:creationId xmlns:a16="http://schemas.microsoft.com/office/drawing/2014/main" id="{717FBAA9-09A6-4471-B1AC-5544DA3B95F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72" name="Text Box 16">
          <a:extLst>
            <a:ext uri="{FF2B5EF4-FFF2-40B4-BE49-F238E27FC236}">
              <a16:creationId xmlns:a16="http://schemas.microsoft.com/office/drawing/2014/main" id="{553DE6A5-E93B-4CC5-8742-B6178D76FC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73" name="Text Box 17">
          <a:extLst>
            <a:ext uri="{FF2B5EF4-FFF2-40B4-BE49-F238E27FC236}">
              <a16:creationId xmlns:a16="http://schemas.microsoft.com/office/drawing/2014/main" id="{6702548E-5998-4AAC-858A-103598A40B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74" name="Text Box 18">
          <a:extLst>
            <a:ext uri="{FF2B5EF4-FFF2-40B4-BE49-F238E27FC236}">
              <a16:creationId xmlns:a16="http://schemas.microsoft.com/office/drawing/2014/main" id="{17F6BE8A-8A40-40A9-B47F-78CED2BF13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75" name="Text Box 19">
          <a:extLst>
            <a:ext uri="{FF2B5EF4-FFF2-40B4-BE49-F238E27FC236}">
              <a16:creationId xmlns:a16="http://schemas.microsoft.com/office/drawing/2014/main" id="{B1D47953-98CF-45CF-926E-E2117DF618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22</xdr:row>
      <xdr:rowOff>0</xdr:rowOff>
    </xdr:from>
    <xdr:ext cx="95250" cy="171450"/>
    <xdr:sp macro="" textlink="">
      <xdr:nvSpPr>
        <xdr:cNvPr id="2376" name="Text Box 16">
          <a:extLst>
            <a:ext uri="{FF2B5EF4-FFF2-40B4-BE49-F238E27FC236}">
              <a16:creationId xmlns:a16="http://schemas.microsoft.com/office/drawing/2014/main" id="{F1760B68-B09A-477B-85A9-5242F9FC6F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22</xdr:row>
      <xdr:rowOff>0</xdr:rowOff>
    </xdr:from>
    <xdr:ext cx="95250" cy="171450"/>
    <xdr:sp macro="" textlink="">
      <xdr:nvSpPr>
        <xdr:cNvPr id="2377" name="Text Box 17">
          <a:extLst>
            <a:ext uri="{FF2B5EF4-FFF2-40B4-BE49-F238E27FC236}">
              <a16:creationId xmlns:a16="http://schemas.microsoft.com/office/drawing/2014/main" id="{48C65881-C045-4E6D-8986-01180ECAA1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22</xdr:row>
      <xdr:rowOff>0</xdr:rowOff>
    </xdr:from>
    <xdr:ext cx="95250" cy="171450"/>
    <xdr:sp macro="" textlink="">
      <xdr:nvSpPr>
        <xdr:cNvPr id="2378" name="Text Box 18">
          <a:extLst>
            <a:ext uri="{FF2B5EF4-FFF2-40B4-BE49-F238E27FC236}">
              <a16:creationId xmlns:a16="http://schemas.microsoft.com/office/drawing/2014/main" id="{4449A35D-4DFF-4A1F-9494-4A24DA714AA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22</xdr:row>
      <xdr:rowOff>0</xdr:rowOff>
    </xdr:from>
    <xdr:ext cx="95250" cy="171450"/>
    <xdr:sp macro="" textlink="">
      <xdr:nvSpPr>
        <xdr:cNvPr id="2379" name="Text Box 19">
          <a:extLst>
            <a:ext uri="{FF2B5EF4-FFF2-40B4-BE49-F238E27FC236}">
              <a16:creationId xmlns:a16="http://schemas.microsoft.com/office/drawing/2014/main" id="{ED4301E1-BB26-4DE2-95EE-C9F353DB977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2380" name="Text Box 15">
          <a:extLst>
            <a:ext uri="{FF2B5EF4-FFF2-40B4-BE49-F238E27FC236}">
              <a16:creationId xmlns:a16="http://schemas.microsoft.com/office/drawing/2014/main" id="{41C23B6E-5713-459D-A300-ECC6C74F29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81" name="Text Box 16">
          <a:extLst>
            <a:ext uri="{FF2B5EF4-FFF2-40B4-BE49-F238E27FC236}">
              <a16:creationId xmlns:a16="http://schemas.microsoft.com/office/drawing/2014/main" id="{1BA4E24E-7073-4DE0-B382-31A314AF1C6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82" name="Text Box 17">
          <a:extLst>
            <a:ext uri="{FF2B5EF4-FFF2-40B4-BE49-F238E27FC236}">
              <a16:creationId xmlns:a16="http://schemas.microsoft.com/office/drawing/2014/main" id="{01258DC1-8922-4771-8B67-3178CF83318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83" name="Text Box 18">
          <a:extLst>
            <a:ext uri="{FF2B5EF4-FFF2-40B4-BE49-F238E27FC236}">
              <a16:creationId xmlns:a16="http://schemas.microsoft.com/office/drawing/2014/main" id="{561B8912-17F6-4C23-AAA7-F0BD6C106F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84" name="Text Box 19">
          <a:extLst>
            <a:ext uri="{FF2B5EF4-FFF2-40B4-BE49-F238E27FC236}">
              <a16:creationId xmlns:a16="http://schemas.microsoft.com/office/drawing/2014/main" id="{DB291158-0C90-47B7-A3A7-A0E26CC9E81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85" name="Text Box 16">
          <a:extLst>
            <a:ext uri="{FF2B5EF4-FFF2-40B4-BE49-F238E27FC236}">
              <a16:creationId xmlns:a16="http://schemas.microsoft.com/office/drawing/2014/main" id="{DB1DEE4E-CCA5-4D45-9A95-86476DB3DC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86" name="Text Box 17">
          <a:extLst>
            <a:ext uri="{FF2B5EF4-FFF2-40B4-BE49-F238E27FC236}">
              <a16:creationId xmlns:a16="http://schemas.microsoft.com/office/drawing/2014/main" id="{52DE060D-68B7-4245-B7B3-AEEF96F77D7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25</xdr:row>
      <xdr:rowOff>15875</xdr:rowOff>
    </xdr:from>
    <xdr:ext cx="95250" cy="171450"/>
    <xdr:sp macro="" textlink="">
      <xdr:nvSpPr>
        <xdr:cNvPr id="2387" name="Text Box 18">
          <a:extLst>
            <a:ext uri="{FF2B5EF4-FFF2-40B4-BE49-F238E27FC236}">
              <a16:creationId xmlns:a16="http://schemas.microsoft.com/office/drawing/2014/main" id="{9B5209EB-F18A-45F8-BE99-ACF76045876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88" name="Text Box 16">
          <a:extLst>
            <a:ext uri="{FF2B5EF4-FFF2-40B4-BE49-F238E27FC236}">
              <a16:creationId xmlns:a16="http://schemas.microsoft.com/office/drawing/2014/main" id="{F917C15F-F7C9-4B8D-8A5B-8E3EB663AB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89" name="Text Box 17">
          <a:extLst>
            <a:ext uri="{FF2B5EF4-FFF2-40B4-BE49-F238E27FC236}">
              <a16:creationId xmlns:a16="http://schemas.microsoft.com/office/drawing/2014/main" id="{6F4107DA-211A-42A5-BD9B-DAA20C775FB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90" name="Text Box 18">
          <a:extLst>
            <a:ext uri="{FF2B5EF4-FFF2-40B4-BE49-F238E27FC236}">
              <a16:creationId xmlns:a16="http://schemas.microsoft.com/office/drawing/2014/main" id="{EB385E68-1DFC-4180-9769-6A73DC9143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91" name="Text Box 19">
          <a:extLst>
            <a:ext uri="{FF2B5EF4-FFF2-40B4-BE49-F238E27FC236}">
              <a16:creationId xmlns:a16="http://schemas.microsoft.com/office/drawing/2014/main" id="{08023D75-0436-4E74-B55A-39FEBD87869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92" name="Text Box 16">
          <a:extLst>
            <a:ext uri="{FF2B5EF4-FFF2-40B4-BE49-F238E27FC236}">
              <a16:creationId xmlns:a16="http://schemas.microsoft.com/office/drawing/2014/main" id="{9C43E67E-399C-4E8F-A648-7707F816BE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25</xdr:row>
      <xdr:rowOff>170392</xdr:rowOff>
    </xdr:from>
    <xdr:ext cx="95250" cy="213632"/>
    <xdr:sp macro="" textlink="">
      <xdr:nvSpPr>
        <xdr:cNvPr id="2393" name="Text Box 15">
          <a:extLst>
            <a:ext uri="{FF2B5EF4-FFF2-40B4-BE49-F238E27FC236}">
              <a16:creationId xmlns:a16="http://schemas.microsoft.com/office/drawing/2014/main" id="{2D359EF0-1B51-4133-8C22-F0E7575F4C3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448496"/>
    <xdr:sp macro="" textlink="">
      <xdr:nvSpPr>
        <xdr:cNvPr id="2394" name="Text Box 15">
          <a:extLst>
            <a:ext uri="{FF2B5EF4-FFF2-40B4-BE49-F238E27FC236}">
              <a16:creationId xmlns:a16="http://schemas.microsoft.com/office/drawing/2014/main" id="{4EE380D2-570E-47F2-AFEA-36A80AB066D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504825</xdr:rowOff>
    </xdr:from>
    <xdr:ext cx="95250" cy="442269"/>
    <xdr:sp macro="" textlink="">
      <xdr:nvSpPr>
        <xdr:cNvPr id="2395" name="Text Box 15">
          <a:extLst>
            <a:ext uri="{FF2B5EF4-FFF2-40B4-BE49-F238E27FC236}">
              <a16:creationId xmlns:a16="http://schemas.microsoft.com/office/drawing/2014/main" id="{CEA17625-500A-4D20-91EB-A551A12636E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504825</xdr:rowOff>
    </xdr:from>
    <xdr:ext cx="95250" cy="442269"/>
    <xdr:sp macro="" textlink="">
      <xdr:nvSpPr>
        <xdr:cNvPr id="2396" name="Text Box 15">
          <a:extLst>
            <a:ext uri="{FF2B5EF4-FFF2-40B4-BE49-F238E27FC236}">
              <a16:creationId xmlns:a16="http://schemas.microsoft.com/office/drawing/2014/main" id="{DAB42BA6-3AC0-4E5E-ABCA-56DE9BD8286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213632"/>
    <xdr:sp macro="" textlink="">
      <xdr:nvSpPr>
        <xdr:cNvPr id="2397" name="Text Box 15">
          <a:extLst>
            <a:ext uri="{FF2B5EF4-FFF2-40B4-BE49-F238E27FC236}">
              <a16:creationId xmlns:a16="http://schemas.microsoft.com/office/drawing/2014/main" id="{3FFD8709-6F5D-4C3D-BD11-10A3E9CD4C6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444331"/>
    <xdr:sp macro="" textlink="">
      <xdr:nvSpPr>
        <xdr:cNvPr id="2398" name="Text Box 15">
          <a:extLst>
            <a:ext uri="{FF2B5EF4-FFF2-40B4-BE49-F238E27FC236}">
              <a16:creationId xmlns:a16="http://schemas.microsoft.com/office/drawing/2014/main" id="{B964FACF-2F0B-4291-B0A6-2C81014A51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25</xdr:row>
      <xdr:rowOff>170392</xdr:rowOff>
    </xdr:from>
    <xdr:ext cx="95250" cy="213632"/>
    <xdr:sp macro="" textlink="">
      <xdr:nvSpPr>
        <xdr:cNvPr id="2399" name="Text Box 15">
          <a:extLst>
            <a:ext uri="{FF2B5EF4-FFF2-40B4-BE49-F238E27FC236}">
              <a16:creationId xmlns:a16="http://schemas.microsoft.com/office/drawing/2014/main" id="{9EADE018-BA5B-4AFE-9DA4-1560007DCDB7}"/>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00" name="Text Box 16">
          <a:extLst>
            <a:ext uri="{FF2B5EF4-FFF2-40B4-BE49-F238E27FC236}">
              <a16:creationId xmlns:a16="http://schemas.microsoft.com/office/drawing/2014/main" id="{856CE4F2-02B2-4698-9470-AEBD4101B44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01" name="Text Box 17">
          <a:extLst>
            <a:ext uri="{FF2B5EF4-FFF2-40B4-BE49-F238E27FC236}">
              <a16:creationId xmlns:a16="http://schemas.microsoft.com/office/drawing/2014/main" id="{8E5D5646-86D1-4267-A7D0-790AB647E7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02" name="Text Box 18">
          <a:extLst>
            <a:ext uri="{FF2B5EF4-FFF2-40B4-BE49-F238E27FC236}">
              <a16:creationId xmlns:a16="http://schemas.microsoft.com/office/drawing/2014/main" id="{43F6B48B-3760-4687-AB6C-8A819BD4CFC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03" name="Text Box 19">
          <a:extLst>
            <a:ext uri="{FF2B5EF4-FFF2-40B4-BE49-F238E27FC236}">
              <a16:creationId xmlns:a16="http://schemas.microsoft.com/office/drawing/2014/main" id="{70D5748A-1040-4421-840B-12F31733AA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04" name="Text Box 16">
          <a:extLst>
            <a:ext uri="{FF2B5EF4-FFF2-40B4-BE49-F238E27FC236}">
              <a16:creationId xmlns:a16="http://schemas.microsoft.com/office/drawing/2014/main" id="{0F8191EB-9E73-4AE4-95A7-DFED0C239F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05" name="Text Box 17">
          <a:extLst>
            <a:ext uri="{FF2B5EF4-FFF2-40B4-BE49-F238E27FC236}">
              <a16:creationId xmlns:a16="http://schemas.microsoft.com/office/drawing/2014/main" id="{F43826EC-9F23-4337-9FAB-3D0915C2C6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06" name="Text Box 18">
          <a:extLst>
            <a:ext uri="{FF2B5EF4-FFF2-40B4-BE49-F238E27FC236}">
              <a16:creationId xmlns:a16="http://schemas.microsoft.com/office/drawing/2014/main" id="{3D62663D-AAA6-4E87-9AB1-0DE5A803238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07" name="Text Box 19">
          <a:extLst>
            <a:ext uri="{FF2B5EF4-FFF2-40B4-BE49-F238E27FC236}">
              <a16:creationId xmlns:a16="http://schemas.microsoft.com/office/drawing/2014/main" id="{32AC2C35-036C-41CF-8419-366920962E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08" name="Text Box 16">
          <a:extLst>
            <a:ext uri="{FF2B5EF4-FFF2-40B4-BE49-F238E27FC236}">
              <a16:creationId xmlns:a16="http://schemas.microsoft.com/office/drawing/2014/main" id="{D41D3ABA-740C-4578-89B4-01055C96947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09" name="Text Box 17">
          <a:extLst>
            <a:ext uri="{FF2B5EF4-FFF2-40B4-BE49-F238E27FC236}">
              <a16:creationId xmlns:a16="http://schemas.microsoft.com/office/drawing/2014/main" id="{1580A92D-7029-4C55-953E-751A3FB6B7B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10" name="Text Box 18">
          <a:extLst>
            <a:ext uri="{FF2B5EF4-FFF2-40B4-BE49-F238E27FC236}">
              <a16:creationId xmlns:a16="http://schemas.microsoft.com/office/drawing/2014/main" id="{0F26CC78-5134-4124-84CF-B99489898F6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11" name="Text Box 19">
          <a:extLst>
            <a:ext uri="{FF2B5EF4-FFF2-40B4-BE49-F238E27FC236}">
              <a16:creationId xmlns:a16="http://schemas.microsoft.com/office/drawing/2014/main" id="{BD2B843D-7296-49C2-A940-2E11546CB0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27</xdr:row>
      <xdr:rowOff>504825</xdr:rowOff>
    </xdr:from>
    <xdr:ext cx="95250" cy="444014"/>
    <xdr:sp macro="" textlink="">
      <xdr:nvSpPr>
        <xdr:cNvPr id="2412" name="Text Box 15">
          <a:extLst>
            <a:ext uri="{FF2B5EF4-FFF2-40B4-BE49-F238E27FC236}">
              <a16:creationId xmlns:a16="http://schemas.microsoft.com/office/drawing/2014/main" id="{14B031DC-2F86-4731-89CE-F169F40F5CD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13" name="Text Box 16">
          <a:extLst>
            <a:ext uri="{FF2B5EF4-FFF2-40B4-BE49-F238E27FC236}">
              <a16:creationId xmlns:a16="http://schemas.microsoft.com/office/drawing/2014/main" id="{6DEE609D-CCC7-4FC4-8170-8950ABE7A04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14" name="Text Box 17">
          <a:extLst>
            <a:ext uri="{FF2B5EF4-FFF2-40B4-BE49-F238E27FC236}">
              <a16:creationId xmlns:a16="http://schemas.microsoft.com/office/drawing/2014/main" id="{51D7FA59-8FBB-415D-A92F-3FAD90FB3B8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15" name="Text Box 18">
          <a:extLst>
            <a:ext uri="{FF2B5EF4-FFF2-40B4-BE49-F238E27FC236}">
              <a16:creationId xmlns:a16="http://schemas.microsoft.com/office/drawing/2014/main" id="{BFF3833E-5AF4-48BD-9310-728EEAA387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16" name="Text Box 19">
          <a:extLst>
            <a:ext uri="{FF2B5EF4-FFF2-40B4-BE49-F238E27FC236}">
              <a16:creationId xmlns:a16="http://schemas.microsoft.com/office/drawing/2014/main" id="{77EB61D4-E9F7-4B3B-BF8F-C90857E2DB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17" name="Text Box 16">
          <a:extLst>
            <a:ext uri="{FF2B5EF4-FFF2-40B4-BE49-F238E27FC236}">
              <a16:creationId xmlns:a16="http://schemas.microsoft.com/office/drawing/2014/main" id="{7342C143-FFD3-4F6D-9CEC-D858230E64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18" name="Text Box 17">
          <a:extLst>
            <a:ext uri="{FF2B5EF4-FFF2-40B4-BE49-F238E27FC236}">
              <a16:creationId xmlns:a16="http://schemas.microsoft.com/office/drawing/2014/main" id="{F7059628-4600-42C2-9723-70D30C3597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19" name="Text Box 18">
          <a:extLst>
            <a:ext uri="{FF2B5EF4-FFF2-40B4-BE49-F238E27FC236}">
              <a16:creationId xmlns:a16="http://schemas.microsoft.com/office/drawing/2014/main" id="{7AF2C1BE-6E9D-43C3-B7E6-447126BA8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0" name="Text Box 16">
          <a:extLst>
            <a:ext uri="{FF2B5EF4-FFF2-40B4-BE49-F238E27FC236}">
              <a16:creationId xmlns:a16="http://schemas.microsoft.com/office/drawing/2014/main" id="{8434DB14-8968-4B79-9530-C460F94793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1" name="Text Box 17">
          <a:extLst>
            <a:ext uri="{FF2B5EF4-FFF2-40B4-BE49-F238E27FC236}">
              <a16:creationId xmlns:a16="http://schemas.microsoft.com/office/drawing/2014/main" id="{E6230483-6AAC-4116-AEDB-106EA94E05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2" name="Text Box 18">
          <a:extLst>
            <a:ext uri="{FF2B5EF4-FFF2-40B4-BE49-F238E27FC236}">
              <a16:creationId xmlns:a16="http://schemas.microsoft.com/office/drawing/2014/main" id="{A564BBF4-5518-4A71-89C3-018843C872F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3" name="Text Box 19">
          <a:extLst>
            <a:ext uri="{FF2B5EF4-FFF2-40B4-BE49-F238E27FC236}">
              <a16:creationId xmlns:a16="http://schemas.microsoft.com/office/drawing/2014/main" id="{1325116D-6722-4AE1-AC6C-8ED9B475C9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4" name="Text Box 16">
          <a:extLst>
            <a:ext uri="{FF2B5EF4-FFF2-40B4-BE49-F238E27FC236}">
              <a16:creationId xmlns:a16="http://schemas.microsoft.com/office/drawing/2014/main" id="{1CCCF8FC-3311-45C4-9567-7FDE4BF76D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5" name="Text Box 17">
          <a:extLst>
            <a:ext uri="{FF2B5EF4-FFF2-40B4-BE49-F238E27FC236}">
              <a16:creationId xmlns:a16="http://schemas.microsoft.com/office/drawing/2014/main" id="{DE9992E5-DDD4-4A00-9AD7-FC6E9875411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6" name="Text Box 18">
          <a:extLst>
            <a:ext uri="{FF2B5EF4-FFF2-40B4-BE49-F238E27FC236}">
              <a16:creationId xmlns:a16="http://schemas.microsoft.com/office/drawing/2014/main" id="{8BF9F18E-A55F-4312-A861-F91CE8DF16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7" name="Text Box 19">
          <a:extLst>
            <a:ext uri="{FF2B5EF4-FFF2-40B4-BE49-F238E27FC236}">
              <a16:creationId xmlns:a16="http://schemas.microsoft.com/office/drawing/2014/main" id="{812DFFE5-2149-4459-8EA8-BE813146E2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456743"/>
    <xdr:sp macro="" textlink="">
      <xdr:nvSpPr>
        <xdr:cNvPr id="2428" name="Text Box 15">
          <a:extLst>
            <a:ext uri="{FF2B5EF4-FFF2-40B4-BE49-F238E27FC236}">
              <a16:creationId xmlns:a16="http://schemas.microsoft.com/office/drawing/2014/main" id="{AF22FE06-528C-4200-9D0F-E5F47F950EFE}"/>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504825</xdr:rowOff>
    </xdr:from>
    <xdr:ext cx="95250" cy="442269"/>
    <xdr:sp macro="" textlink="">
      <xdr:nvSpPr>
        <xdr:cNvPr id="2429" name="Text Box 15">
          <a:extLst>
            <a:ext uri="{FF2B5EF4-FFF2-40B4-BE49-F238E27FC236}">
              <a16:creationId xmlns:a16="http://schemas.microsoft.com/office/drawing/2014/main" id="{EF75B6C2-AAA6-41AA-B75D-4495DFD3A0A0}"/>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504825</xdr:rowOff>
    </xdr:from>
    <xdr:ext cx="95250" cy="442269"/>
    <xdr:sp macro="" textlink="">
      <xdr:nvSpPr>
        <xdr:cNvPr id="2430" name="Text Box 15">
          <a:extLst>
            <a:ext uri="{FF2B5EF4-FFF2-40B4-BE49-F238E27FC236}">
              <a16:creationId xmlns:a16="http://schemas.microsoft.com/office/drawing/2014/main" id="{BBF84823-F776-4B0A-B755-ED2A11B07FD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213632"/>
    <xdr:sp macro="" textlink="">
      <xdr:nvSpPr>
        <xdr:cNvPr id="2431" name="Text Box 15">
          <a:extLst>
            <a:ext uri="{FF2B5EF4-FFF2-40B4-BE49-F238E27FC236}">
              <a16:creationId xmlns:a16="http://schemas.microsoft.com/office/drawing/2014/main" id="{66001E70-822D-4D29-8E43-88E7F740A1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444331"/>
    <xdr:sp macro="" textlink="">
      <xdr:nvSpPr>
        <xdr:cNvPr id="2432" name="Text Box 15">
          <a:extLst>
            <a:ext uri="{FF2B5EF4-FFF2-40B4-BE49-F238E27FC236}">
              <a16:creationId xmlns:a16="http://schemas.microsoft.com/office/drawing/2014/main" id="{CD2CF708-C09F-422A-80E2-38144D50DA1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504825</xdr:rowOff>
    </xdr:from>
    <xdr:ext cx="95250" cy="213632"/>
    <xdr:sp macro="" textlink="">
      <xdr:nvSpPr>
        <xdr:cNvPr id="2433" name="Text Box 15">
          <a:extLst>
            <a:ext uri="{FF2B5EF4-FFF2-40B4-BE49-F238E27FC236}">
              <a16:creationId xmlns:a16="http://schemas.microsoft.com/office/drawing/2014/main" id="{147226A2-E95A-46BC-BAEA-4ADB335FC7B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34" name="Text Box 16">
          <a:extLst>
            <a:ext uri="{FF2B5EF4-FFF2-40B4-BE49-F238E27FC236}">
              <a16:creationId xmlns:a16="http://schemas.microsoft.com/office/drawing/2014/main" id="{7C0F592F-5F0C-41B0-A78B-166BA43F8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35" name="Text Box 17">
          <a:extLst>
            <a:ext uri="{FF2B5EF4-FFF2-40B4-BE49-F238E27FC236}">
              <a16:creationId xmlns:a16="http://schemas.microsoft.com/office/drawing/2014/main" id="{C0992608-06F5-494C-A90F-D44B59948D6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36" name="Text Box 18">
          <a:extLst>
            <a:ext uri="{FF2B5EF4-FFF2-40B4-BE49-F238E27FC236}">
              <a16:creationId xmlns:a16="http://schemas.microsoft.com/office/drawing/2014/main" id="{6BCAEE7C-7F5E-4327-B285-49DD17DA52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37" name="Text Box 19">
          <a:extLst>
            <a:ext uri="{FF2B5EF4-FFF2-40B4-BE49-F238E27FC236}">
              <a16:creationId xmlns:a16="http://schemas.microsoft.com/office/drawing/2014/main" id="{51E7A403-310D-4DEA-9EC1-F7DBF2E461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38" name="Text Box 16">
          <a:extLst>
            <a:ext uri="{FF2B5EF4-FFF2-40B4-BE49-F238E27FC236}">
              <a16:creationId xmlns:a16="http://schemas.microsoft.com/office/drawing/2014/main" id="{18F717D6-23C1-45F9-8321-D2684BF567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39" name="Text Box 17">
          <a:extLst>
            <a:ext uri="{FF2B5EF4-FFF2-40B4-BE49-F238E27FC236}">
              <a16:creationId xmlns:a16="http://schemas.microsoft.com/office/drawing/2014/main" id="{85E4125D-BBDE-42A1-8077-10E8D69D8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40" name="Text Box 18">
          <a:extLst>
            <a:ext uri="{FF2B5EF4-FFF2-40B4-BE49-F238E27FC236}">
              <a16:creationId xmlns:a16="http://schemas.microsoft.com/office/drawing/2014/main" id="{836C9DB2-5E88-4C38-A85B-85E95586E8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41" name="Text Box 19">
          <a:extLst>
            <a:ext uri="{FF2B5EF4-FFF2-40B4-BE49-F238E27FC236}">
              <a16:creationId xmlns:a16="http://schemas.microsoft.com/office/drawing/2014/main" id="{1AB1B282-F35E-400F-8E43-4738239609B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42" name="Text Box 16">
          <a:extLst>
            <a:ext uri="{FF2B5EF4-FFF2-40B4-BE49-F238E27FC236}">
              <a16:creationId xmlns:a16="http://schemas.microsoft.com/office/drawing/2014/main" id="{9FEC8522-08D6-47D3-9042-E733F65C93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43" name="Text Box 17">
          <a:extLst>
            <a:ext uri="{FF2B5EF4-FFF2-40B4-BE49-F238E27FC236}">
              <a16:creationId xmlns:a16="http://schemas.microsoft.com/office/drawing/2014/main" id="{B72DA6C9-564B-454A-A520-BA0C32B698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44" name="Text Box 18">
          <a:extLst>
            <a:ext uri="{FF2B5EF4-FFF2-40B4-BE49-F238E27FC236}">
              <a16:creationId xmlns:a16="http://schemas.microsoft.com/office/drawing/2014/main" id="{C97729F1-DC53-464E-B76F-7482D9B1DBE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45" name="Text Box 19">
          <a:extLst>
            <a:ext uri="{FF2B5EF4-FFF2-40B4-BE49-F238E27FC236}">
              <a16:creationId xmlns:a16="http://schemas.microsoft.com/office/drawing/2014/main" id="{8B2789FF-BFF0-4298-8EDD-6C93E539C32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27</xdr:row>
      <xdr:rowOff>504825</xdr:rowOff>
    </xdr:from>
    <xdr:ext cx="95250" cy="444014"/>
    <xdr:sp macro="" textlink="">
      <xdr:nvSpPr>
        <xdr:cNvPr id="2446" name="Text Box 15">
          <a:extLst>
            <a:ext uri="{FF2B5EF4-FFF2-40B4-BE49-F238E27FC236}">
              <a16:creationId xmlns:a16="http://schemas.microsoft.com/office/drawing/2014/main" id="{4FD600DD-194B-4EB4-93CC-D209F0112A6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47" name="Text Box 16">
          <a:extLst>
            <a:ext uri="{FF2B5EF4-FFF2-40B4-BE49-F238E27FC236}">
              <a16:creationId xmlns:a16="http://schemas.microsoft.com/office/drawing/2014/main" id="{3AB6DE8F-77ED-4EB2-9036-6272613C78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48" name="Text Box 17">
          <a:extLst>
            <a:ext uri="{FF2B5EF4-FFF2-40B4-BE49-F238E27FC236}">
              <a16:creationId xmlns:a16="http://schemas.microsoft.com/office/drawing/2014/main" id="{2AAA9FD4-7A67-411E-9723-AFFB00C57FD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49" name="Text Box 18">
          <a:extLst>
            <a:ext uri="{FF2B5EF4-FFF2-40B4-BE49-F238E27FC236}">
              <a16:creationId xmlns:a16="http://schemas.microsoft.com/office/drawing/2014/main" id="{947723FB-10DC-49B2-8524-00B1740CD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50" name="Text Box 19">
          <a:extLst>
            <a:ext uri="{FF2B5EF4-FFF2-40B4-BE49-F238E27FC236}">
              <a16:creationId xmlns:a16="http://schemas.microsoft.com/office/drawing/2014/main" id="{C631B1E6-F207-4A2E-9C56-E0B457076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27</xdr:row>
      <xdr:rowOff>504825</xdr:rowOff>
    </xdr:from>
    <xdr:ext cx="95250" cy="442269"/>
    <xdr:sp macro="" textlink="">
      <xdr:nvSpPr>
        <xdr:cNvPr id="2451" name="Text Box 15">
          <a:extLst>
            <a:ext uri="{FF2B5EF4-FFF2-40B4-BE49-F238E27FC236}">
              <a16:creationId xmlns:a16="http://schemas.microsoft.com/office/drawing/2014/main" id="{E56BC250-E521-427F-844B-E1F0F338225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52" name="Text Box 16">
          <a:extLst>
            <a:ext uri="{FF2B5EF4-FFF2-40B4-BE49-F238E27FC236}">
              <a16:creationId xmlns:a16="http://schemas.microsoft.com/office/drawing/2014/main" id="{3033EFF0-8382-4AAE-B3FE-2823DB81A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53" name="Text Box 17">
          <a:extLst>
            <a:ext uri="{FF2B5EF4-FFF2-40B4-BE49-F238E27FC236}">
              <a16:creationId xmlns:a16="http://schemas.microsoft.com/office/drawing/2014/main" id="{88FCE368-F1A2-4E5C-868B-F908C0FD56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54" name="Text Box 18">
          <a:extLst>
            <a:ext uri="{FF2B5EF4-FFF2-40B4-BE49-F238E27FC236}">
              <a16:creationId xmlns:a16="http://schemas.microsoft.com/office/drawing/2014/main" id="{522328DB-0635-4D21-A44A-89DC4F71A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55" name="Text Box 16">
          <a:extLst>
            <a:ext uri="{FF2B5EF4-FFF2-40B4-BE49-F238E27FC236}">
              <a16:creationId xmlns:a16="http://schemas.microsoft.com/office/drawing/2014/main" id="{BCEDBD44-9819-4CD1-9559-BB77937DCE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56" name="Text Box 17">
          <a:extLst>
            <a:ext uri="{FF2B5EF4-FFF2-40B4-BE49-F238E27FC236}">
              <a16:creationId xmlns:a16="http://schemas.microsoft.com/office/drawing/2014/main" id="{59F824D6-E0E7-4745-87D9-5878C1E827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57" name="Text Box 18">
          <a:extLst>
            <a:ext uri="{FF2B5EF4-FFF2-40B4-BE49-F238E27FC236}">
              <a16:creationId xmlns:a16="http://schemas.microsoft.com/office/drawing/2014/main" id="{184E5C8B-CE7E-4C89-ACDE-5A42D907E0A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58" name="Text Box 19">
          <a:extLst>
            <a:ext uri="{FF2B5EF4-FFF2-40B4-BE49-F238E27FC236}">
              <a16:creationId xmlns:a16="http://schemas.microsoft.com/office/drawing/2014/main" id="{CF7E5A73-7625-4C45-9969-B074AA5EA9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59" name="Text Box 16">
          <a:extLst>
            <a:ext uri="{FF2B5EF4-FFF2-40B4-BE49-F238E27FC236}">
              <a16:creationId xmlns:a16="http://schemas.microsoft.com/office/drawing/2014/main" id="{B3DC66D0-10F4-4026-8F88-1A0A1A47276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60" name="Text Box 17">
          <a:extLst>
            <a:ext uri="{FF2B5EF4-FFF2-40B4-BE49-F238E27FC236}">
              <a16:creationId xmlns:a16="http://schemas.microsoft.com/office/drawing/2014/main" id="{071B7B28-B2E2-4E56-9B1A-F901679D2D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61" name="Text Box 18">
          <a:extLst>
            <a:ext uri="{FF2B5EF4-FFF2-40B4-BE49-F238E27FC236}">
              <a16:creationId xmlns:a16="http://schemas.microsoft.com/office/drawing/2014/main" id="{B55F9FCD-2263-44D6-8954-C1BF6A633A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29</xdr:row>
      <xdr:rowOff>170392</xdr:rowOff>
    </xdr:from>
    <xdr:ext cx="95250" cy="213632"/>
    <xdr:sp macro="" textlink="">
      <xdr:nvSpPr>
        <xdr:cNvPr id="2462" name="Text Box 15">
          <a:extLst>
            <a:ext uri="{FF2B5EF4-FFF2-40B4-BE49-F238E27FC236}">
              <a16:creationId xmlns:a16="http://schemas.microsoft.com/office/drawing/2014/main" id="{E8CC9B9B-12C3-41B6-AE80-66735B3EA02D}"/>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63" name="Text Box 16">
          <a:extLst>
            <a:ext uri="{FF2B5EF4-FFF2-40B4-BE49-F238E27FC236}">
              <a16:creationId xmlns:a16="http://schemas.microsoft.com/office/drawing/2014/main" id="{BEBACE22-2C3C-454B-B265-C2D55CCACC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64" name="Text Box 17">
          <a:extLst>
            <a:ext uri="{FF2B5EF4-FFF2-40B4-BE49-F238E27FC236}">
              <a16:creationId xmlns:a16="http://schemas.microsoft.com/office/drawing/2014/main" id="{878ABEE7-C3BC-4C58-BA7E-3F75521C51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65" name="Text Box 18">
          <a:extLst>
            <a:ext uri="{FF2B5EF4-FFF2-40B4-BE49-F238E27FC236}">
              <a16:creationId xmlns:a16="http://schemas.microsoft.com/office/drawing/2014/main" id="{369D912B-3E0A-4BCC-AAD9-99D71042C1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66" name="Text Box 19">
          <a:extLst>
            <a:ext uri="{FF2B5EF4-FFF2-40B4-BE49-F238E27FC236}">
              <a16:creationId xmlns:a16="http://schemas.microsoft.com/office/drawing/2014/main" id="{652C2721-39D0-4F0B-A612-8EF63955D8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67" name="Text Box 16">
          <a:extLst>
            <a:ext uri="{FF2B5EF4-FFF2-40B4-BE49-F238E27FC236}">
              <a16:creationId xmlns:a16="http://schemas.microsoft.com/office/drawing/2014/main" id="{16C652E7-A140-4849-A4EE-0F859B4CFD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68" name="Text Box 17">
          <a:extLst>
            <a:ext uri="{FF2B5EF4-FFF2-40B4-BE49-F238E27FC236}">
              <a16:creationId xmlns:a16="http://schemas.microsoft.com/office/drawing/2014/main" id="{D1C83C9A-F9F8-4757-8191-1B3981ECC2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69" name="Text Box 18">
          <a:extLst>
            <a:ext uri="{FF2B5EF4-FFF2-40B4-BE49-F238E27FC236}">
              <a16:creationId xmlns:a16="http://schemas.microsoft.com/office/drawing/2014/main" id="{4AAC5BC8-1F3C-448F-8CCF-9E419F81706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70" name="Text Box 19">
          <a:extLst>
            <a:ext uri="{FF2B5EF4-FFF2-40B4-BE49-F238E27FC236}">
              <a16:creationId xmlns:a16="http://schemas.microsoft.com/office/drawing/2014/main" id="{6DA41BD4-3013-4533-BB49-D8A0960D21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26</xdr:row>
      <xdr:rowOff>0</xdr:rowOff>
    </xdr:from>
    <xdr:ext cx="95250" cy="171450"/>
    <xdr:sp macro="" textlink="">
      <xdr:nvSpPr>
        <xdr:cNvPr id="2471" name="Text Box 16">
          <a:extLst>
            <a:ext uri="{FF2B5EF4-FFF2-40B4-BE49-F238E27FC236}">
              <a16:creationId xmlns:a16="http://schemas.microsoft.com/office/drawing/2014/main" id="{09845176-E0E5-4137-8BC4-E20CA05005E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26</xdr:row>
      <xdr:rowOff>0</xdr:rowOff>
    </xdr:from>
    <xdr:ext cx="95250" cy="171450"/>
    <xdr:sp macro="" textlink="">
      <xdr:nvSpPr>
        <xdr:cNvPr id="2472" name="Text Box 17">
          <a:extLst>
            <a:ext uri="{FF2B5EF4-FFF2-40B4-BE49-F238E27FC236}">
              <a16:creationId xmlns:a16="http://schemas.microsoft.com/office/drawing/2014/main" id="{B47E946D-E1E1-46E4-A9C4-E26C7990F8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26</xdr:row>
      <xdr:rowOff>0</xdr:rowOff>
    </xdr:from>
    <xdr:ext cx="95250" cy="171450"/>
    <xdr:sp macro="" textlink="">
      <xdr:nvSpPr>
        <xdr:cNvPr id="2473" name="Text Box 18">
          <a:extLst>
            <a:ext uri="{FF2B5EF4-FFF2-40B4-BE49-F238E27FC236}">
              <a16:creationId xmlns:a16="http://schemas.microsoft.com/office/drawing/2014/main" id="{579CF9F3-5357-46CF-8B5C-32032E8850A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26</xdr:row>
      <xdr:rowOff>0</xdr:rowOff>
    </xdr:from>
    <xdr:ext cx="95250" cy="171450"/>
    <xdr:sp macro="" textlink="">
      <xdr:nvSpPr>
        <xdr:cNvPr id="2474" name="Text Box 19">
          <a:extLst>
            <a:ext uri="{FF2B5EF4-FFF2-40B4-BE49-F238E27FC236}">
              <a16:creationId xmlns:a16="http://schemas.microsoft.com/office/drawing/2014/main" id="{D96549C8-0AD9-4F49-924A-1D3A56A30E5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27</xdr:row>
      <xdr:rowOff>504825</xdr:rowOff>
    </xdr:from>
    <xdr:ext cx="95250" cy="444014"/>
    <xdr:sp macro="" textlink="">
      <xdr:nvSpPr>
        <xdr:cNvPr id="2475" name="Text Box 15">
          <a:extLst>
            <a:ext uri="{FF2B5EF4-FFF2-40B4-BE49-F238E27FC236}">
              <a16:creationId xmlns:a16="http://schemas.microsoft.com/office/drawing/2014/main" id="{C6192FD2-A78F-4002-A563-4B29398F029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76" name="Text Box 16">
          <a:extLst>
            <a:ext uri="{FF2B5EF4-FFF2-40B4-BE49-F238E27FC236}">
              <a16:creationId xmlns:a16="http://schemas.microsoft.com/office/drawing/2014/main" id="{8C45A1E0-F107-425B-9D5C-0CC94EC178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77" name="Text Box 17">
          <a:extLst>
            <a:ext uri="{FF2B5EF4-FFF2-40B4-BE49-F238E27FC236}">
              <a16:creationId xmlns:a16="http://schemas.microsoft.com/office/drawing/2014/main" id="{18261EEF-0816-47C6-A6DA-9293DA0720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78" name="Text Box 18">
          <a:extLst>
            <a:ext uri="{FF2B5EF4-FFF2-40B4-BE49-F238E27FC236}">
              <a16:creationId xmlns:a16="http://schemas.microsoft.com/office/drawing/2014/main" id="{61FAAB4A-B122-431E-B1B4-C5F7BF511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79" name="Text Box 19">
          <a:extLst>
            <a:ext uri="{FF2B5EF4-FFF2-40B4-BE49-F238E27FC236}">
              <a16:creationId xmlns:a16="http://schemas.microsoft.com/office/drawing/2014/main" id="{AD2859ED-8F95-460E-97EE-E10EE9B948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80" name="Text Box 16">
          <a:extLst>
            <a:ext uri="{FF2B5EF4-FFF2-40B4-BE49-F238E27FC236}">
              <a16:creationId xmlns:a16="http://schemas.microsoft.com/office/drawing/2014/main" id="{6E3E1B3E-DE9D-43C5-B8E3-DAD07C523BB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81" name="Text Box 17">
          <a:extLst>
            <a:ext uri="{FF2B5EF4-FFF2-40B4-BE49-F238E27FC236}">
              <a16:creationId xmlns:a16="http://schemas.microsoft.com/office/drawing/2014/main" id="{951DD8A4-6311-45CA-832F-0D856010BA0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29</xdr:row>
      <xdr:rowOff>15875</xdr:rowOff>
    </xdr:from>
    <xdr:ext cx="95250" cy="171450"/>
    <xdr:sp macro="" textlink="">
      <xdr:nvSpPr>
        <xdr:cNvPr id="2482" name="Text Box 18">
          <a:extLst>
            <a:ext uri="{FF2B5EF4-FFF2-40B4-BE49-F238E27FC236}">
              <a16:creationId xmlns:a16="http://schemas.microsoft.com/office/drawing/2014/main" id="{2106EE57-D8D7-4BC7-9F4E-D7EB9995B3D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83" name="Text Box 16">
          <a:extLst>
            <a:ext uri="{FF2B5EF4-FFF2-40B4-BE49-F238E27FC236}">
              <a16:creationId xmlns:a16="http://schemas.microsoft.com/office/drawing/2014/main" id="{BB8DCE25-4565-47DA-B207-E61ADEFFAE7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84" name="Text Box 17">
          <a:extLst>
            <a:ext uri="{FF2B5EF4-FFF2-40B4-BE49-F238E27FC236}">
              <a16:creationId xmlns:a16="http://schemas.microsoft.com/office/drawing/2014/main" id="{732FBB98-EF87-4ABD-90E5-3FA3C591A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85" name="Text Box 18">
          <a:extLst>
            <a:ext uri="{FF2B5EF4-FFF2-40B4-BE49-F238E27FC236}">
              <a16:creationId xmlns:a16="http://schemas.microsoft.com/office/drawing/2014/main" id="{843FA61D-205E-46C8-966F-E6E23EE3277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86" name="Text Box 19">
          <a:extLst>
            <a:ext uri="{FF2B5EF4-FFF2-40B4-BE49-F238E27FC236}">
              <a16:creationId xmlns:a16="http://schemas.microsoft.com/office/drawing/2014/main" id="{81E4D386-F34C-48C8-85B0-63E3DB72D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87" name="Text Box 16">
          <a:extLst>
            <a:ext uri="{FF2B5EF4-FFF2-40B4-BE49-F238E27FC236}">
              <a16:creationId xmlns:a16="http://schemas.microsoft.com/office/drawing/2014/main" id="{56DB96B2-57B1-430F-A388-859CEB437A0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29</xdr:row>
      <xdr:rowOff>170392</xdr:rowOff>
    </xdr:from>
    <xdr:ext cx="95250" cy="213632"/>
    <xdr:sp macro="" textlink="">
      <xdr:nvSpPr>
        <xdr:cNvPr id="2488" name="Text Box 15">
          <a:extLst>
            <a:ext uri="{FF2B5EF4-FFF2-40B4-BE49-F238E27FC236}">
              <a16:creationId xmlns:a16="http://schemas.microsoft.com/office/drawing/2014/main" id="{A5C43B50-57BF-40E5-BEA6-0DF84F19BD9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504825</xdr:rowOff>
    </xdr:from>
    <xdr:ext cx="95250" cy="448496"/>
    <xdr:sp macro="" textlink="">
      <xdr:nvSpPr>
        <xdr:cNvPr id="2489" name="Text Box 15">
          <a:extLst>
            <a:ext uri="{FF2B5EF4-FFF2-40B4-BE49-F238E27FC236}">
              <a16:creationId xmlns:a16="http://schemas.microsoft.com/office/drawing/2014/main" id="{C5870714-8AFF-4DF1-AE2D-1CDADB41877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504825</xdr:rowOff>
    </xdr:from>
    <xdr:ext cx="95250" cy="442269"/>
    <xdr:sp macro="" textlink="">
      <xdr:nvSpPr>
        <xdr:cNvPr id="2490" name="Text Box 15">
          <a:extLst>
            <a:ext uri="{FF2B5EF4-FFF2-40B4-BE49-F238E27FC236}">
              <a16:creationId xmlns:a16="http://schemas.microsoft.com/office/drawing/2014/main" id="{DA7D4984-EC2F-4E02-A013-E8D824D8204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504825</xdr:rowOff>
    </xdr:from>
    <xdr:ext cx="95250" cy="442269"/>
    <xdr:sp macro="" textlink="">
      <xdr:nvSpPr>
        <xdr:cNvPr id="2491" name="Text Box 15">
          <a:extLst>
            <a:ext uri="{FF2B5EF4-FFF2-40B4-BE49-F238E27FC236}">
              <a16:creationId xmlns:a16="http://schemas.microsoft.com/office/drawing/2014/main" id="{AE166C7F-ECFE-436F-8F60-8252A778EAE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504825</xdr:rowOff>
    </xdr:from>
    <xdr:ext cx="95250" cy="213632"/>
    <xdr:sp macro="" textlink="">
      <xdr:nvSpPr>
        <xdr:cNvPr id="2492" name="Text Box 15">
          <a:extLst>
            <a:ext uri="{FF2B5EF4-FFF2-40B4-BE49-F238E27FC236}">
              <a16:creationId xmlns:a16="http://schemas.microsoft.com/office/drawing/2014/main" id="{1B8CE965-CC9C-41E1-98BD-5634D658B6A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504825</xdr:rowOff>
    </xdr:from>
    <xdr:ext cx="95250" cy="444331"/>
    <xdr:sp macro="" textlink="">
      <xdr:nvSpPr>
        <xdr:cNvPr id="2493" name="Text Box 15">
          <a:extLst>
            <a:ext uri="{FF2B5EF4-FFF2-40B4-BE49-F238E27FC236}">
              <a16:creationId xmlns:a16="http://schemas.microsoft.com/office/drawing/2014/main" id="{07E77F61-B75B-4FF6-82F7-92A5F44009F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29</xdr:row>
      <xdr:rowOff>170392</xdr:rowOff>
    </xdr:from>
    <xdr:ext cx="95250" cy="213632"/>
    <xdr:sp macro="" textlink="">
      <xdr:nvSpPr>
        <xdr:cNvPr id="2494" name="Text Box 15">
          <a:extLst>
            <a:ext uri="{FF2B5EF4-FFF2-40B4-BE49-F238E27FC236}">
              <a16:creationId xmlns:a16="http://schemas.microsoft.com/office/drawing/2014/main" id="{E39FE762-1C94-4C85-93F9-7FCE952D3C05}"/>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495" name="Text Box 16">
          <a:extLst>
            <a:ext uri="{FF2B5EF4-FFF2-40B4-BE49-F238E27FC236}">
              <a16:creationId xmlns:a16="http://schemas.microsoft.com/office/drawing/2014/main" id="{CB32388B-AB4F-4FE9-80D7-EBE16F8FE2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496" name="Text Box 17">
          <a:extLst>
            <a:ext uri="{FF2B5EF4-FFF2-40B4-BE49-F238E27FC236}">
              <a16:creationId xmlns:a16="http://schemas.microsoft.com/office/drawing/2014/main" id="{C844F8E4-7FDA-4A97-8012-1712067AC9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497" name="Text Box 18">
          <a:extLst>
            <a:ext uri="{FF2B5EF4-FFF2-40B4-BE49-F238E27FC236}">
              <a16:creationId xmlns:a16="http://schemas.microsoft.com/office/drawing/2014/main" id="{0A5CACF8-D678-44EF-8C8F-CCEC90F119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498" name="Text Box 19">
          <a:extLst>
            <a:ext uri="{FF2B5EF4-FFF2-40B4-BE49-F238E27FC236}">
              <a16:creationId xmlns:a16="http://schemas.microsoft.com/office/drawing/2014/main" id="{5EC4C3B8-1184-4218-9700-E10D2D3056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499" name="Text Box 16">
          <a:extLst>
            <a:ext uri="{FF2B5EF4-FFF2-40B4-BE49-F238E27FC236}">
              <a16:creationId xmlns:a16="http://schemas.microsoft.com/office/drawing/2014/main" id="{C52E215B-01DB-498F-8CE1-318A66FD62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00" name="Text Box 17">
          <a:extLst>
            <a:ext uri="{FF2B5EF4-FFF2-40B4-BE49-F238E27FC236}">
              <a16:creationId xmlns:a16="http://schemas.microsoft.com/office/drawing/2014/main" id="{DD98C94F-4C60-42F5-A7CA-50C64107C0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01" name="Text Box 18">
          <a:extLst>
            <a:ext uri="{FF2B5EF4-FFF2-40B4-BE49-F238E27FC236}">
              <a16:creationId xmlns:a16="http://schemas.microsoft.com/office/drawing/2014/main" id="{DD2CE829-5C64-4B98-B64E-ADD6A8CBFAF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02" name="Text Box 19">
          <a:extLst>
            <a:ext uri="{FF2B5EF4-FFF2-40B4-BE49-F238E27FC236}">
              <a16:creationId xmlns:a16="http://schemas.microsoft.com/office/drawing/2014/main" id="{A0C5FC52-BA64-4252-82A4-BD3065AECF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03" name="Text Box 16">
          <a:extLst>
            <a:ext uri="{FF2B5EF4-FFF2-40B4-BE49-F238E27FC236}">
              <a16:creationId xmlns:a16="http://schemas.microsoft.com/office/drawing/2014/main" id="{603FCF3A-C87B-49BE-B356-DBDD72D100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04" name="Text Box 17">
          <a:extLst>
            <a:ext uri="{FF2B5EF4-FFF2-40B4-BE49-F238E27FC236}">
              <a16:creationId xmlns:a16="http://schemas.microsoft.com/office/drawing/2014/main" id="{BFD1A47A-C9CB-4A52-BA89-F50B51B1A8D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05" name="Text Box 18">
          <a:extLst>
            <a:ext uri="{FF2B5EF4-FFF2-40B4-BE49-F238E27FC236}">
              <a16:creationId xmlns:a16="http://schemas.microsoft.com/office/drawing/2014/main" id="{BAB159F1-F2D4-481E-BD44-51FE395285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06" name="Text Box 19">
          <a:extLst>
            <a:ext uri="{FF2B5EF4-FFF2-40B4-BE49-F238E27FC236}">
              <a16:creationId xmlns:a16="http://schemas.microsoft.com/office/drawing/2014/main" id="{49F9227A-E613-45ED-9397-8B7E543C48C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2507" name="Text Box 15">
          <a:extLst>
            <a:ext uri="{FF2B5EF4-FFF2-40B4-BE49-F238E27FC236}">
              <a16:creationId xmlns:a16="http://schemas.microsoft.com/office/drawing/2014/main" id="{B4FA79C5-DFAE-4161-B392-116B5636769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08" name="Text Box 16">
          <a:extLst>
            <a:ext uri="{FF2B5EF4-FFF2-40B4-BE49-F238E27FC236}">
              <a16:creationId xmlns:a16="http://schemas.microsoft.com/office/drawing/2014/main" id="{F1A8DC32-E9C8-4C74-A563-C5CE3CE2AA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09" name="Text Box 17">
          <a:extLst>
            <a:ext uri="{FF2B5EF4-FFF2-40B4-BE49-F238E27FC236}">
              <a16:creationId xmlns:a16="http://schemas.microsoft.com/office/drawing/2014/main" id="{5B15CD9C-888D-44D2-AAE7-D73F1CBBD7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10" name="Text Box 18">
          <a:extLst>
            <a:ext uri="{FF2B5EF4-FFF2-40B4-BE49-F238E27FC236}">
              <a16:creationId xmlns:a16="http://schemas.microsoft.com/office/drawing/2014/main" id="{EA7F89A5-18B5-4D41-9C77-036528D211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11" name="Text Box 19">
          <a:extLst>
            <a:ext uri="{FF2B5EF4-FFF2-40B4-BE49-F238E27FC236}">
              <a16:creationId xmlns:a16="http://schemas.microsoft.com/office/drawing/2014/main" id="{6AEEFD6D-4B4C-45B7-9CCB-ED53F8C5592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12" name="Text Box 16">
          <a:extLst>
            <a:ext uri="{FF2B5EF4-FFF2-40B4-BE49-F238E27FC236}">
              <a16:creationId xmlns:a16="http://schemas.microsoft.com/office/drawing/2014/main" id="{7245D792-B351-4400-B479-06AD630B217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13" name="Text Box 17">
          <a:extLst>
            <a:ext uri="{FF2B5EF4-FFF2-40B4-BE49-F238E27FC236}">
              <a16:creationId xmlns:a16="http://schemas.microsoft.com/office/drawing/2014/main" id="{43787AAB-3CB6-4A01-A2E2-B3E84DA69E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14" name="Text Box 18">
          <a:extLst>
            <a:ext uri="{FF2B5EF4-FFF2-40B4-BE49-F238E27FC236}">
              <a16:creationId xmlns:a16="http://schemas.microsoft.com/office/drawing/2014/main" id="{2CED88C3-B5E4-42E7-B900-4C0AF40F891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15" name="Text Box 16">
          <a:extLst>
            <a:ext uri="{FF2B5EF4-FFF2-40B4-BE49-F238E27FC236}">
              <a16:creationId xmlns:a16="http://schemas.microsoft.com/office/drawing/2014/main" id="{FB8CA26B-18E7-4FE9-B62C-120CB5D0A8E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16" name="Text Box 17">
          <a:extLst>
            <a:ext uri="{FF2B5EF4-FFF2-40B4-BE49-F238E27FC236}">
              <a16:creationId xmlns:a16="http://schemas.microsoft.com/office/drawing/2014/main" id="{38E0F28D-D819-4012-BD62-CB65F07EEF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17" name="Text Box 18">
          <a:extLst>
            <a:ext uri="{FF2B5EF4-FFF2-40B4-BE49-F238E27FC236}">
              <a16:creationId xmlns:a16="http://schemas.microsoft.com/office/drawing/2014/main" id="{1224D6B9-D7DF-4FBC-972D-0678A36CECA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18" name="Text Box 19">
          <a:extLst>
            <a:ext uri="{FF2B5EF4-FFF2-40B4-BE49-F238E27FC236}">
              <a16:creationId xmlns:a16="http://schemas.microsoft.com/office/drawing/2014/main" id="{CE396AD1-8B3E-4FBE-A1FD-C9EC6996F59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19" name="Text Box 16">
          <a:extLst>
            <a:ext uri="{FF2B5EF4-FFF2-40B4-BE49-F238E27FC236}">
              <a16:creationId xmlns:a16="http://schemas.microsoft.com/office/drawing/2014/main" id="{29A0F4D9-4BDE-4861-8319-2A3EF92053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20" name="Text Box 17">
          <a:extLst>
            <a:ext uri="{FF2B5EF4-FFF2-40B4-BE49-F238E27FC236}">
              <a16:creationId xmlns:a16="http://schemas.microsoft.com/office/drawing/2014/main" id="{F2CD0E18-21A7-4A9E-B690-C383987C5EB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21" name="Text Box 18">
          <a:extLst>
            <a:ext uri="{FF2B5EF4-FFF2-40B4-BE49-F238E27FC236}">
              <a16:creationId xmlns:a16="http://schemas.microsoft.com/office/drawing/2014/main" id="{01D2512B-DEF4-4601-8543-E549718137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22" name="Text Box 19">
          <a:extLst>
            <a:ext uri="{FF2B5EF4-FFF2-40B4-BE49-F238E27FC236}">
              <a16:creationId xmlns:a16="http://schemas.microsoft.com/office/drawing/2014/main" id="{1D6D1AAD-A13B-484B-9A29-7A132F016F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504825</xdr:rowOff>
    </xdr:from>
    <xdr:ext cx="95250" cy="456743"/>
    <xdr:sp macro="" textlink="">
      <xdr:nvSpPr>
        <xdr:cNvPr id="2523" name="Text Box 15">
          <a:extLst>
            <a:ext uri="{FF2B5EF4-FFF2-40B4-BE49-F238E27FC236}">
              <a16:creationId xmlns:a16="http://schemas.microsoft.com/office/drawing/2014/main" id="{C7E72653-E706-4B3A-816E-425D4F521B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504825</xdr:rowOff>
    </xdr:from>
    <xdr:ext cx="95250" cy="442269"/>
    <xdr:sp macro="" textlink="">
      <xdr:nvSpPr>
        <xdr:cNvPr id="2524" name="Text Box 15">
          <a:extLst>
            <a:ext uri="{FF2B5EF4-FFF2-40B4-BE49-F238E27FC236}">
              <a16:creationId xmlns:a16="http://schemas.microsoft.com/office/drawing/2014/main" id="{C96B1422-6B03-41E7-8A7E-948C1B4DE1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504825</xdr:rowOff>
    </xdr:from>
    <xdr:ext cx="95250" cy="442269"/>
    <xdr:sp macro="" textlink="">
      <xdr:nvSpPr>
        <xdr:cNvPr id="2525" name="Text Box 15">
          <a:extLst>
            <a:ext uri="{FF2B5EF4-FFF2-40B4-BE49-F238E27FC236}">
              <a16:creationId xmlns:a16="http://schemas.microsoft.com/office/drawing/2014/main" id="{251620E6-C47B-4387-AA2F-F2130F59C1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504825</xdr:rowOff>
    </xdr:from>
    <xdr:ext cx="95250" cy="213632"/>
    <xdr:sp macro="" textlink="">
      <xdr:nvSpPr>
        <xdr:cNvPr id="2526" name="Text Box 15">
          <a:extLst>
            <a:ext uri="{FF2B5EF4-FFF2-40B4-BE49-F238E27FC236}">
              <a16:creationId xmlns:a16="http://schemas.microsoft.com/office/drawing/2014/main" id="{7B9E8176-FCC7-402F-A986-B01FAFCD045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504825</xdr:rowOff>
    </xdr:from>
    <xdr:ext cx="95250" cy="444331"/>
    <xdr:sp macro="" textlink="">
      <xdr:nvSpPr>
        <xdr:cNvPr id="2527" name="Text Box 15">
          <a:extLst>
            <a:ext uri="{FF2B5EF4-FFF2-40B4-BE49-F238E27FC236}">
              <a16:creationId xmlns:a16="http://schemas.microsoft.com/office/drawing/2014/main" id="{FB590EE7-0B97-4873-A798-9B879E8ED0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504825</xdr:rowOff>
    </xdr:from>
    <xdr:ext cx="95250" cy="213632"/>
    <xdr:sp macro="" textlink="">
      <xdr:nvSpPr>
        <xdr:cNvPr id="2528" name="Text Box 15">
          <a:extLst>
            <a:ext uri="{FF2B5EF4-FFF2-40B4-BE49-F238E27FC236}">
              <a16:creationId xmlns:a16="http://schemas.microsoft.com/office/drawing/2014/main" id="{E3921091-0CC2-4934-9D61-216F4467A64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29" name="Text Box 16">
          <a:extLst>
            <a:ext uri="{FF2B5EF4-FFF2-40B4-BE49-F238E27FC236}">
              <a16:creationId xmlns:a16="http://schemas.microsoft.com/office/drawing/2014/main" id="{0BA0BDA2-1538-4D9E-8D86-0E5E92C71E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30" name="Text Box 17">
          <a:extLst>
            <a:ext uri="{FF2B5EF4-FFF2-40B4-BE49-F238E27FC236}">
              <a16:creationId xmlns:a16="http://schemas.microsoft.com/office/drawing/2014/main" id="{7B630F03-DE23-4B4B-ACE9-90111C4C0B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31" name="Text Box 18">
          <a:extLst>
            <a:ext uri="{FF2B5EF4-FFF2-40B4-BE49-F238E27FC236}">
              <a16:creationId xmlns:a16="http://schemas.microsoft.com/office/drawing/2014/main" id="{4BC4F2CD-6F6A-4F4B-9048-04D8424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32" name="Text Box 19">
          <a:extLst>
            <a:ext uri="{FF2B5EF4-FFF2-40B4-BE49-F238E27FC236}">
              <a16:creationId xmlns:a16="http://schemas.microsoft.com/office/drawing/2014/main" id="{6CC6EA94-AC01-4637-8EBB-036F107B00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33" name="Text Box 16">
          <a:extLst>
            <a:ext uri="{FF2B5EF4-FFF2-40B4-BE49-F238E27FC236}">
              <a16:creationId xmlns:a16="http://schemas.microsoft.com/office/drawing/2014/main" id="{C21841FA-4445-4EF7-BF78-D398D9EF21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34" name="Text Box 17">
          <a:extLst>
            <a:ext uri="{FF2B5EF4-FFF2-40B4-BE49-F238E27FC236}">
              <a16:creationId xmlns:a16="http://schemas.microsoft.com/office/drawing/2014/main" id="{0B6C5F2A-9726-47B2-A1AB-0A23580655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35" name="Text Box 18">
          <a:extLst>
            <a:ext uri="{FF2B5EF4-FFF2-40B4-BE49-F238E27FC236}">
              <a16:creationId xmlns:a16="http://schemas.microsoft.com/office/drawing/2014/main" id="{B1D49112-2955-4166-ABA1-87F7193A1D4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36" name="Text Box 19">
          <a:extLst>
            <a:ext uri="{FF2B5EF4-FFF2-40B4-BE49-F238E27FC236}">
              <a16:creationId xmlns:a16="http://schemas.microsoft.com/office/drawing/2014/main" id="{7226DC22-69EE-4210-9CB6-9662499922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37" name="Text Box 16">
          <a:extLst>
            <a:ext uri="{FF2B5EF4-FFF2-40B4-BE49-F238E27FC236}">
              <a16:creationId xmlns:a16="http://schemas.microsoft.com/office/drawing/2014/main" id="{F3525FFE-9F32-458B-94DC-68D2D64D90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38" name="Text Box 17">
          <a:extLst>
            <a:ext uri="{FF2B5EF4-FFF2-40B4-BE49-F238E27FC236}">
              <a16:creationId xmlns:a16="http://schemas.microsoft.com/office/drawing/2014/main" id="{31F4F03E-ECC0-4EFA-A74B-C70F56E5E39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39" name="Text Box 18">
          <a:extLst>
            <a:ext uri="{FF2B5EF4-FFF2-40B4-BE49-F238E27FC236}">
              <a16:creationId xmlns:a16="http://schemas.microsoft.com/office/drawing/2014/main" id="{EAE5CD6D-B043-48C8-8F1D-BC908CB18A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40" name="Text Box 19">
          <a:extLst>
            <a:ext uri="{FF2B5EF4-FFF2-40B4-BE49-F238E27FC236}">
              <a16:creationId xmlns:a16="http://schemas.microsoft.com/office/drawing/2014/main" id="{0263D295-BD52-4F1E-970D-817D6B4181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2541" name="Text Box 15">
          <a:extLst>
            <a:ext uri="{FF2B5EF4-FFF2-40B4-BE49-F238E27FC236}">
              <a16:creationId xmlns:a16="http://schemas.microsoft.com/office/drawing/2014/main" id="{203005CB-6056-41EA-8D69-A603C33C3D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42" name="Text Box 16">
          <a:extLst>
            <a:ext uri="{FF2B5EF4-FFF2-40B4-BE49-F238E27FC236}">
              <a16:creationId xmlns:a16="http://schemas.microsoft.com/office/drawing/2014/main" id="{717725CC-348F-4EF3-A8CC-6F33B0CAD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43" name="Text Box 17">
          <a:extLst>
            <a:ext uri="{FF2B5EF4-FFF2-40B4-BE49-F238E27FC236}">
              <a16:creationId xmlns:a16="http://schemas.microsoft.com/office/drawing/2014/main" id="{6F877150-0E5A-4365-930E-DD2B5754D5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44" name="Text Box 18">
          <a:extLst>
            <a:ext uri="{FF2B5EF4-FFF2-40B4-BE49-F238E27FC236}">
              <a16:creationId xmlns:a16="http://schemas.microsoft.com/office/drawing/2014/main" id="{37793312-DD72-4362-ABBB-5CC29AC76B7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45" name="Text Box 19">
          <a:extLst>
            <a:ext uri="{FF2B5EF4-FFF2-40B4-BE49-F238E27FC236}">
              <a16:creationId xmlns:a16="http://schemas.microsoft.com/office/drawing/2014/main" id="{7ED67DF0-9071-4B4F-AC0C-0BF2C39741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31</xdr:row>
      <xdr:rowOff>504825</xdr:rowOff>
    </xdr:from>
    <xdr:ext cx="95250" cy="442269"/>
    <xdr:sp macro="" textlink="">
      <xdr:nvSpPr>
        <xdr:cNvPr id="2546" name="Text Box 15">
          <a:extLst>
            <a:ext uri="{FF2B5EF4-FFF2-40B4-BE49-F238E27FC236}">
              <a16:creationId xmlns:a16="http://schemas.microsoft.com/office/drawing/2014/main" id="{5EAF6086-2D43-4DA6-BCB5-5126A57265B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47" name="Text Box 16">
          <a:extLst>
            <a:ext uri="{FF2B5EF4-FFF2-40B4-BE49-F238E27FC236}">
              <a16:creationId xmlns:a16="http://schemas.microsoft.com/office/drawing/2014/main" id="{3056E5BD-6FF1-465A-8D5D-5F5EA0F4C4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48" name="Text Box 17">
          <a:extLst>
            <a:ext uri="{FF2B5EF4-FFF2-40B4-BE49-F238E27FC236}">
              <a16:creationId xmlns:a16="http://schemas.microsoft.com/office/drawing/2014/main" id="{1596BAF1-0D95-4573-9C49-E620B6EC0F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49" name="Text Box 18">
          <a:extLst>
            <a:ext uri="{FF2B5EF4-FFF2-40B4-BE49-F238E27FC236}">
              <a16:creationId xmlns:a16="http://schemas.microsoft.com/office/drawing/2014/main" id="{DCE28907-C58F-4101-A729-2E46EA785EB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0" name="Text Box 16">
          <a:extLst>
            <a:ext uri="{FF2B5EF4-FFF2-40B4-BE49-F238E27FC236}">
              <a16:creationId xmlns:a16="http://schemas.microsoft.com/office/drawing/2014/main" id="{DCADF11F-E12C-4FDF-8BC6-F505FDE6456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1" name="Text Box 17">
          <a:extLst>
            <a:ext uri="{FF2B5EF4-FFF2-40B4-BE49-F238E27FC236}">
              <a16:creationId xmlns:a16="http://schemas.microsoft.com/office/drawing/2014/main" id="{A8018998-9FB3-46E5-9798-72048ED527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2" name="Text Box 18">
          <a:extLst>
            <a:ext uri="{FF2B5EF4-FFF2-40B4-BE49-F238E27FC236}">
              <a16:creationId xmlns:a16="http://schemas.microsoft.com/office/drawing/2014/main" id="{F3A276F6-9855-48EC-B764-26C22E54AA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3" name="Text Box 19">
          <a:extLst>
            <a:ext uri="{FF2B5EF4-FFF2-40B4-BE49-F238E27FC236}">
              <a16:creationId xmlns:a16="http://schemas.microsoft.com/office/drawing/2014/main" id="{4113B32F-1780-455E-9ED1-42236328B3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4" name="Text Box 16">
          <a:extLst>
            <a:ext uri="{FF2B5EF4-FFF2-40B4-BE49-F238E27FC236}">
              <a16:creationId xmlns:a16="http://schemas.microsoft.com/office/drawing/2014/main" id="{4CE6E1C8-C7FC-497D-AEB7-0CFAF4A036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5" name="Text Box 17">
          <a:extLst>
            <a:ext uri="{FF2B5EF4-FFF2-40B4-BE49-F238E27FC236}">
              <a16:creationId xmlns:a16="http://schemas.microsoft.com/office/drawing/2014/main" id="{A3F00E51-BB4C-453D-8756-5EDBD5EC396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6" name="Text Box 18">
          <a:extLst>
            <a:ext uri="{FF2B5EF4-FFF2-40B4-BE49-F238E27FC236}">
              <a16:creationId xmlns:a16="http://schemas.microsoft.com/office/drawing/2014/main" id="{0E3251EC-7C22-4B50-867B-91FA1FA3E6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33</xdr:row>
      <xdr:rowOff>170392</xdr:rowOff>
    </xdr:from>
    <xdr:ext cx="95250" cy="213632"/>
    <xdr:sp macro="" textlink="">
      <xdr:nvSpPr>
        <xdr:cNvPr id="2557" name="Text Box 15">
          <a:extLst>
            <a:ext uri="{FF2B5EF4-FFF2-40B4-BE49-F238E27FC236}">
              <a16:creationId xmlns:a16="http://schemas.microsoft.com/office/drawing/2014/main" id="{54807338-1CBD-46D0-8EE1-A06FD193CA0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58" name="Text Box 16">
          <a:extLst>
            <a:ext uri="{FF2B5EF4-FFF2-40B4-BE49-F238E27FC236}">
              <a16:creationId xmlns:a16="http://schemas.microsoft.com/office/drawing/2014/main" id="{F1BC5F28-78F5-454F-937D-5C0EB3D9463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59" name="Text Box 17">
          <a:extLst>
            <a:ext uri="{FF2B5EF4-FFF2-40B4-BE49-F238E27FC236}">
              <a16:creationId xmlns:a16="http://schemas.microsoft.com/office/drawing/2014/main" id="{06ABDF4A-83C2-4FA5-950F-0BC670F584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60" name="Text Box 18">
          <a:extLst>
            <a:ext uri="{FF2B5EF4-FFF2-40B4-BE49-F238E27FC236}">
              <a16:creationId xmlns:a16="http://schemas.microsoft.com/office/drawing/2014/main" id="{FB0F9477-890F-416B-9E8C-D0B3ACCDB1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61" name="Text Box 19">
          <a:extLst>
            <a:ext uri="{FF2B5EF4-FFF2-40B4-BE49-F238E27FC236}">
              <a16:creationId xmlns:a16="http://schemas.microsoft.com/office/drawing/2014/main" id="{9821E9F6-1EC4-48B1-A97C-4EFCE610F3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62" name="Text Box 16">
          <a:extLst>
            <a:ext uri="{FF2B5EF4-FFF2-40B4-BE49-F238E27FC236}">
              <a16:creationId xmlns:a16="http://schemas.microsoft.com/office/drawing/2014/main" id="{88CD1AC6-6F10-4A34-8740-1B2771C104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63" name="Text Box 17">
          <a:extLst>
            <a:ext uri="{FF2B5EF4-FFF2-40B4-BE49-F238E27FC236}">
              <a16:creationId xmlns:a16="http://schemas.microsoft.com/office/drawing/2014/main" id="{37EDD550-426B-4378-B098-4A47B7D46C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64" name="Text Box 18">
          <a:extLst>
            <a:ext uri="{FF2B5EF4-FFF2-40B4-BE49-F238E27FC236}">
              <a16:creationId xmlns:a16="http://schemas.microsoft.com/office/drawing/2014/main" id="{E0966647-F5C5-4F7A-944F-72EF4DBA61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65" name="Text Box 19">
          <a:extLst>
            <a:ext uri="{FF2B5EF4-FFF2-40B4-BE49-F238E27FC236}">
              <a16:creationId xmlns:a16="http://schemas.microsoft.com/office/drawing/2014/main" id="{5B5CF1B8-9773-479D-975C-A5E1F40FFF0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30</xdr:row>
      <xdr:rowOff>0</xdr:rowOff>
    </xdr:from>
    <xdr:ext cx="95250" cy="171450"/>
    <xdr:sp macro="" textlink="">
      <xdr:nvSpPr>
        <xdr:cNvPr id="2566" name="Text Box 16">
          <a:extLst>
            <a:ext uri="{FF2B5EF4-FFF2-40B4-BE49-F238E27FC236}">
              <a16:creationId xmlns:a16="http://schemas.microsoft.com/office/drawing/2014/main" id="{5E815E23-EF8D-49FF-AB4F-2A0F5A63A9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30</xdr:row>
      <xdr:rowOff>0</xdr:rowOff>
    </xdr:from>
    <xdr:ext cx="95250" cy="171450"/>
    <xdr:sp macro="" textlink="">
      <xdr:nvSpPr>
        <xdr:cNvPr id="2567" name="Text Box 17">
          <a:extLst>
            <a:ext uri="{FF2B5EF4-FFF2-40B4-BE49-F238E27FC236}">
              <a16:creationId xmlns:a16="http://schemas.microsoft.com/office/drawing/2014/main" id="{FC041369-F051-4989-853E-408F3DE4DF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30</xdr:row>
      <xdr:rowOff>0</xdr:rowOff>
    </xdr:from>
    <xdr:ext cx="95250" cy="171450"/>
    <xdr:sp macro="" textlink="">
      <xdr:nvSpPr>
        <xdr:cNvPr id="2568" name="Text Box 18">
          <a:extLst>
            <a:ext uri="{FF2B5EF4-FFF2-40B4-BE49-F238E27FC236}">
              <a16:creationId xmlns:a16="http://schemas.microsoft.com/office/drawing/2014/main" id="{1A73A1F7-DE67-402C-ABBD-36E9660022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30</xdr:row>
      <xdr:rowOff>0</xdr:rowOff>
    </xdr:from>
    <xdr:ext cx="95250" cy="171450"/>
    <xdr:sp macro="" textlink="">
      <xdr:nvSpPr>
        <xdr:cNvPr id="2569" name="Text Box 19">
          <a:extLst>
            <a:ext uri="{FF2B5EF4-FFF2-40B4-BE49-F238E27FC236}">
              <a16:creationId xmlns:a16="http://schemas.microsoft.com/office/drawing/2014/main" id="{8B53DC2C-BC1C-4D0F-AB98-D8F96AE7AF4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2570" name="Text Box 15">
          <a:extLst>
            <a:ext uri="{FF2B5EF4-FFF2-40B4-BE49-F238E27FC236}">
              <a16:creationId xmlns:a16="http://schemas.microsoft.com/office/drawing/2014/main" id="{6741ED9B-5D25-4971-A054-DA02BEC442D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71" name="Text Box 16">
          <a:extLst>
            <a:ext uri="{FF2B5EF4-FFF2-40B4-BE49-F238E27FC236}">
              <a16:creationId xmlns:a16="http://schemas.microsoft.com/office/drawing/2014/main" id="{1E891369-11C2-4FAD-9866-ACDCE45A25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72" name="Text Box 17">
          <a:extLst>
            <a:ext uri="{FF2B5EF4-FFF2-40B4-BE49-F238E27FC236}">
              <a16:creationId xmlns:a16="http://schemas.microsoft.com/office/drawing/2014/main" id="{F35D75C6-48CF-4534-B58B-89323EE604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73" name="Text Box 18">
          <a:extLst>
            <a:ext uri="{FF2B5EF4-FFF2-40B4-BE49-F238E27FC236}">
              <a16:creationId xmlns:a16="http://schemas.microsoft.com/office/drawing/2014/main" id="{E423429A-0CDD-40FC-A820-DEE61352B4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74" name="Text Box 19">
          <a:extLst>
            <a:ext uri="{FF2B5EF4-FFF2-40B4-BE49-F238E27FC236}">
              <a16:creationId xmlns:a16="http://schemas.microsoft.com/office/drawing/2014/main" id="{60F18563-1568-494A-950D-807082D48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75" name="Text Box 16">
          <a:extLst>
            <a:ext uri="{FF2B5EF4-FFF2-40B4-BE49-F238E27FC236}">
              <a16:creationId xmlns:a16="http://schemas.microsoft.com/office/drawing/2014/main" id="{42BC96EE-DF7D-4BF1-B701-BBC970896B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76" name="Text Box 17">
          <a:extLst>
            <a:ext uri="{FF2B5EF4-FFF2-40B4-BE49-F238E27FC236}">
              <a16:creationId xmlns:a16="http://schemas.microsoft.com/office/drawing/2014/main" id="{ED46B314-B1BB-43B8-9A58-E391E51590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33</xdr:row>
      <xdr:rowOff>15875</xdr:rowOff>
    </xdr:from>
    <xdr:ext cx="95250" cy="171450"/>
    <xdr:sp macro="" textlink="">
      <xdr:nvSpPr>
        <xdr:cNvPr id="2577" name="Text Box 18">
          <a:extLst>
            <a:ext uri="{FF2B5EF4-FFF2-40B4-BE49-F238E27FC236}">
              <a16:creationId xmlns:a16="http://schemas.microsoft.com/office/drawing/2014/main" id="{32AA57FB-C435-4177-A678-153557CC7DB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78" name="Text Box 16">
          <a:extLst>
            <a:ext uri="{FF2B5EF4-FFF2-40B4-BE49-F238E27FC236}">
              <a16:creationId xmlns:a16="http://schemas.microsoft.com/office/drawing/2014/main" id="{AB25890E-A212-41FD-AAF7-6FEBF35B03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79" name="Text Box 17">
          <a:extLst>
            <a:ext uri="{FF2B5EF4-FFF2-40B4-BE49-F238E27FC236}">
              <a16:creationId xmlns:a16="http://schemas.microsoft.com/office/drawing/2014/main" id="{DC13ECFD-046F-4E2F-8F7E-6C01D64E28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80" name="Text Box 18">
          <a:extLst>
            <a:ext uri="{FF2B5EF4-FFF2-40B4-BE49-F238E27FC236}">
              <a16:creationId xmlns:a16="http://schemas.microsoft.com/office/drawing/2014/main" id="{54F3B35F-87EC-4C25-B440-4E4C3E42E4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81" name="Text Box 19">
          <a:extLst>
            <a:ext uri="{FF2B5EF4-FFF2-40B4-BE49-F238E27FC236}">
              <a16:creationId xmlns:a16="http://schemas.microsoft.com/office/drawing/2014/main" id="{948B0B9E-4FA0-4901-91A3-CB2ABE097C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82" name="Text Box 16">
          <a:extLst>
            <a:ext uri="{FF2B5EF4-FFF2-40B4-BE49-F238E27FC236}">
              <a16:creationId xmlns:a16="http://schemas.microsoft.com/office/drawing/2014/main" id="{030F1200-DC30-4781-ABE0-424EE49582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33</xdr:row>
      <xdr:rowOff>170392</xdr:rowOff>
    </xdr:from>
    <xdr:ext cx="95250" cy="213632"/>
    <xdr:sp macro="" textlink="">
      <xdr:nvSpPr>
        <xdr:cNvPr id="2583" name="Text Box 15">
          <a:extLst>
            <a:ext uri="{FF2B5EF4-FFF2-40B4-BE49-F238E27FC236}">
              <a16:creationId xmlns:a16="http://schemas.microsoft.com/office/drawing/2014/main" id="{91078C4B-ADA1-4BE4-A7CE-61FCADF86537}"/>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448496"/>
    <xdr:sp macro="" textlink="">
      <xdr:nvSpPr>
        <xdr:cNvPr id="2584" name="Text Box 15">
          <a:extLst>
            <a:ext uri="{FF2B5EF4-FFF2-40B4-BE49-F238E27FC236}">
              <a16:creationId xmlns:a16="http://schemas.microsoft.com/office/drawing/2014/main" id="{36B681BF-51A7-46F8-BCFF-A8AD75421429}"/>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504825</xdr:rowOff>
    </xdr:from>
    <xdr:ext cx="95250" cy="442269"/>
    <xdr:sp macro="" textlink="">
      <xdr:nvSpPr>
        <xdr:cNvPr id="2585" name="Text Box 15">
          <a:extLst>
            <a:ext uri="{FF2B5EF4-FFF2-40B4-BE49-F238E27FC236}">
              <a16:creationId xmlns:a16="http://schemas.microsoft.com/office/drawing/2014/main" id="{A4AC8EA8-ECEC-48F3-9926-7DD8ED61BEB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504825</xdr:rowOff>
    </xdr:from>
    <xdr:ext cx="95250" cy="442269"/>
    <xdr:sp macro="" textlink="">
      <xdr:nvSpPr>
        <xdr:cNvPr id="2586" name="Text Box 15">
          <a:extLst>
            <a:ext uri="{FF2B5EF4-FFF2-40B4-BE49-F238E27FC236}">
              <a16:creationId xmlns:a16="http://schemas.microsoft.com/office/drawing/2014/main" id="{D39E45EB-7C21-44DE-B6D0-05B36CF974F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213632"/>
    <xdr:sp macro="" textlink="">
      <xdr:nvSpPr>
        <xdr:cNvPr id="2587" name="Text Box 15">
          <a:extLst>
            <a:ext uri="{FF2B5EF4-FFF2-40B4-BE49-F238E27FC236}">
              <a16:creationId xmlns:a16="http://schemas.microsoft.com/office/drawing/2014/main" id="{D4676525-7C55-41A8-AC66-EAB82E4FCFD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444331"/>
    <xdr:sp macro="" textlink="">
      <xdr:nvSpPr>
        <xdr:cNvPr id="2588" name="Text Box 15">
          <a:extLst>
            <a:ext uri="{FF2B5EF4-FFF2-40B4-BE49-F238E27FC236}">
              <a16:creationId xmlns:a16="http://schemas.microsoft.com/office/drawing/2014/main" id="{1C931037-F664-4247-B49F-7F1B8A9BE66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33</xdr:row>
      <xdr:rowOff>170392</xdr:rowOff>
    </xdr:from>
    <xdr:ext cx="95250" cy="213632"/>
    <xdr:sp macro="" textlink="">
      <xdr:nvSpPr>
        <xdr:cNvPr id="2589" name="Text Box 15">
          <a:extLst>
            <a:ext uri="{FF2B5EF4-FFF2-40B4-BE49-F238E27FC236}">
              <a16:creationId xmlns:a16="http://schemas.microsoft.com/office/drawing/2014/main" id="{0DE3CF75-FF18-4A27-AFDE-60437A32840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590" name="Text Box 16">
          <a:extLst>
            <a:ext uri="{FF2B5EF4-FFF2-40B4-BE49-F238E27FC236}">
              <a16:creationId xmlns:a16="http://schemas.microsoft.com/office/drawing/2014/main" id="{380C496B-1C02-4BE5-A9E0-B53155068F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591" name="Text Box 17">
          <a:extLst>
            <a:ext uri="{FF2B5EF4-FFF2-40B4-BE49-F238E27FC236}">
              <a16:creationId xmlns:a16="http://schemas.microsoft.com/office/drawing/2014/main" id="{62B8386C-4EC5-4673-A9FD-BE0AE2B4CB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592" name="Text Box 18">
          <a:extLst>
            <a:ext uri="{FF2B5EF4-FFF2-40B4-BE49-F238E27FC236}">
              <a16:creationId xmlns:a16="http://schemas.microsoft.com/office/drawing/2014/main" id="{C16A8FBD-7C97-4F0C-954C-EB5F9378DF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593" name="Text Box 19">
          <a:extLst>
            <a:ext uri="{FF2B5EF4-FFF2-40B4-BE49-F238E27FC236}">
              <a16:creationId xmlns:a16="http://schemas.microsoft.com/office/drawing/2014/main" id="{DFDBEA3D-9A8B-4819-8A80-2751394242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594" name="Text Box 16">
          <a:extLst>
            <a:ext uri="{FF2B5EF4-FFF2-40B4-BE49-F238E27FC236}">
              <a16:creationId xmlns:a16="http://schemas.microsoft.com/office/drawing/2014/main" id="{F4A4CA38-E01F-45A3-88AB-229BCD788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595" name="Text Box 17">
          <a:extLst>
            <a:ext uri="{FF2B5EF4-FFF2-40B4-BE49-F238E27FC236}">
              <a16:creationId xmlns:a16="http://schemas.microsoft.com/office/drawing/2014/main" id="{09D734CD-A1A3-4120-B80F-11F23918FB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596" name="Text Box 18">
          <a:extLst>
            <a:ext uri="{FF2B5EF4-FFF2-40B4-BE49-F238E27FC236}">
              <a16:creationId xmlns:a16="http://schemas.microsoft.com/office/drawing/2014/main" id="{42E13009-C004-4F5B-A9F2-4971F9A6412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597" name="Text Box 19">
          <a:extLst>
            <a:ext uri="{FF2B5EF4-FFF2-40B4-BE49-F238E27FC236}">
              <a16:creationId xmlns:a16="http://schemas.microsoft.com/office/drawing/2014/main" id="{59CB5CEF-57DF-46A8-AFD7-B4B171C91D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598" name="Text Box 16">
          <a:extLst>
            <a:ext uri="{FF2B5EF4-FFF2-40B4-BE49-F238E27FC236}">
              <a16:creationId xmlns:a16="http://schemas.microsoft.com/office/drawing/2014/main" id="{C4680E58-42C9-4811-BC24-BE22295E6E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599" name="Text Box 17">
          <a:extLst>
            <a:ext uri="{FF2B5EF4-FFF2-40B4-BE49-F238E27FC236}">
              <a16:creationId xmlns:a16="http://schemas.microsoft.com/office/drawing/2014/main" id="{CB15D5CB-D03D-4E8A-ADF8-AD24063059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600" name="Text Box 18">
          <a:extLst>
            <a:ext uri="{FF2B5EF4-FFF2-40B4-BE49-F238E27FC236}">
              <a16:creationId xmlns:a16="http://schemas.microsoft.com/office/drawing/2014/main" id="{DB7BBFBA-7DFA-429D-9FF8-79DFBEC7028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601" name="Text Box 19">
          <a:extLst>
            <a:ext uri="{FF2B5EF4-FFF2-40B4-BE49-F238E27FC236}">
              <a16:creationId xmlns:a16="http://schemas.microsoft.com/office/drawing/2014/main" id="{4B0059FC-4475-4E38-AACA-255456D61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2602" name="Text Box 15">
          <a:extLst>
            <a:ext uri="{FF2B5EF4-FFF2-40B4-BE49-F238E27FC236}">
              <a16:creationId xmlns:a16="http://schemas.microsoft.com/office/drawing/2014/main" id="{30097EE6-F33E-47D2-881A-282A023578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03" name="Text Box 16">
          <a:extLst>
            <a:ext uri="{FF2B5EF4-FFF2-40B4-BE49-F238E27FC236}">
              <a16:creationId xmlns:a16="http://schemas.microsoft.com/office/drawing/2014/main" id="{6BF3B705-1BFB-48C3-90C9-5E9D3C0B3C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04" name="Text Box 17">
          <a:extLst>
            <a:ext uri="{FF2B5EF4-FFF2-40B4-BE49-F238E27FC236}">
              <a16:creationId xmlns:a16="http://schemas.microsoft.com/office/drawing/2014/main" id="{E7A39C8A-E00C-4C13-979E-9A5BA46E8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05" name="Text Box 18">
          <a:extLst>
            <a:ext uri="{FF2B5EF4-FFF2-40B4-BE49-F238E27FC236}">
              <a16:creationId xmlns:a16="http://schemas.microsoft.com/office/drawing/2014/main" id="{BEDA146E-0298-4AC7-88D9-1B0813B88FA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06" name="Text Box 19">
          <a:extLst>
            <a:ext uri="{FF2B5EF4-FFF2-40B4-BE49-F238E27FC236}">
              <a16:creationId xmlns:a16="http://schemas.microsoft.com/office/drawing/2014/main" id="{8213E026-2F1A-4962-9CCD-92EACDB067C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07" name="Text Box 16">
          <a:extLst>
            <a:ext uri="{FF2B5EF4-FFF2-40B4-BE49-F238E27FC236}">
              <a16:creationId xmlns:a16="http://schemas.microsoft.com/office/drawing/2014/main" id="{A58B29D9-CEFB-4049-A135-A18B0A5E80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08" name="Text Box 17">
          <a:extLst>
            <a:ext uri="{FF2B5EF4-FFF2-40B4-BE49-F238E27FC236}">
              <a16:creationId xmlns:a16="http://schemas.microsoft.com/office/drawing/2014/main" id="{AD8AE094-DDF1-445C-B778-6B0C16934F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09" name="Text Box 18">
          <a:extLst>
            <a:ext uri="{FF2B5EF4-FFF2-40B4-BE49-F238E27FC236}">
              <a16:creationId xmlns:a16="http://schemas.microsoft.com/office/drawing/2014/main" id="{145620FB-B4E9-4A6E-A459-3E198D2B81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0" name="Text Box 16">
          <a:extLst>
            <a:ext uri="{FF2B5EF4-FFF2-40B4-BE49-F238E27FC236}">
              <a16:creationId xmlns:a16="http://schemas.microsoft.com/office/drawing/2014/main" id="{DA72BD8B-F494-4917-A8A6-99FA2F567F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1" name="Text Box 17">
          <a:extLst>
            <a:ext uri="{FF2B5EF4-FFF2-40B4-BE49-F238E27FC236}">
              <a16:creationId xmlns:a16="http://schemas.microsoft.com/office/drawing/2014/main" id="{FB400F92-DBC7-4543-AF01-B633825BC39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2" name="Text Box 18">
          <a:extLst>
            <a:ext uri="{FF2B5EF4-FFF2-40B4-BE49-F238E27FC236}">
              <a16:creationId xmlns:a16="http://schemas.microsoft.com/office/drawing/2014/main" id="{D5FE6735-67D1-47D0-825A-05589B74A1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3" name="Text Box 19">
          <a:extLst>
            <a:ext uri="{FF2B5EF4-FFF2-40B4-BE49-F238E27FC236}">
              <a16:creationId xmlns:a16="http://schemas.microsoft.com/office/drawing/2014/main" id="{767F8C43-3B5D-4322-835B-9117E86A24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4" name="Text Box 16">
          <a:extLst>
            <a:ext uri="{FF2B5EF4-FFF2-40B4-BE49-F238E27FC236}">
              <a16:creationId xmlns:a16="http://schemas.microsoft.com/office/drawing/2014/main" id="{A14AADDB-62E7-43A0-91C5-CF139D6A5A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5" name="Text Box 17">
          <a:extLst>
            <a:ext uri="{FF2B5EF4-FFF2-40B4-BE49-F238E27FC236}">
              <a16:creationId xmlns:a16="http://schemas.microsoft.com/office/drawing/2014/main" id="{A9F6C0E3-0FC8-45B2-801D-FD125654F6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6" name="Text Box 18">
          <a:extLst>
            <a:ext uri="{FF2B5EF4-FFF2-40B4-BE49-F238E27FC236}">
              <a16:creationId xmlns:a16="http://schemas.microsoft.com/office/drawing/2014/main" id="{9C7CCAC2-5DB5-4462-969F-515466EBA6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7" name="Text Box 19">
          <a:extLst>
            <a:ext uri="{FF2B5EF4-FFF2-40B4-BE49-F238E27FC236}">
              <a16:creationId xmlns:a16="http://schemas.microsoft.com/office/drawing/2014/main" id="{745DAE4C-BE10-4E30-8CF7-642B90187F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456743"/>
    <xdr:sp macro="" textlink="">
      <xdr:nvSpPr>
        <xdr:cNvPr id="2618" name="Text Box 15">
          <a:extLst>
            <a:ext uri="{FF2B5EF4-FFF2-40B4-BE49-F238E27FC236}">
              <a16:creationId xmlns:a16="http://schemas.microsoft.com/office/drawing/2014/main" id="{97D475FB-73FF-4ABF-AA01-9DF8A532993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504825</xdr:rowOff>
    </xdr:from>
    <xdr:ext cx="95250" cy="442269"/>
    <xdr:sp macro="" textlink="">
      <xdr:nvSpPr>
        <xdr:cNvPr id="2619" name="Text Box 15">
          <a:extLst>
            <a:ext uri="{FF2B5EF4-FFF2-40B4-BE49-F238E27FC236}">
              <a16:creationId xmlns:a16="http://schemas.microsoft.com/office/drawing/2014/main" id="{18234D30-A47E-4C65-ACA5-BECE23F168E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504825</xdr:rowOff>
    </xdr:from>
    <xdr:ext cx="95250" cy="442269"/>
    <xdr:sp macro="" textlink="">
      <xdr:nvSpPr>
        <xdr:cNvPr id="2620" name="Text Box 15">
          <a:extLst>
            <a:ext uri="{FF2B5EF4-FFF2-40B4-BE49-F238E27FC236}">
              <a16:creationId xmlns:a16="http://schemas.microsoft.com/office/drawing/2014/main" id="{7D281450-CA39-4FF3-81C3-8256BC7AF0C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213632"/>
    <xdr:sp macro="" textlink="">
      <xdr:nvSpPr>
        <xdr:cNvPr id="2621" name="Text Box 15">
          <a:extLst>
            <a:ext uri="{FF2B5EF4-FFF2-40B4-BE49-F238E27FC236}">
              <a16:creationId xmlns:a16="http://schemas.microsoft.com/office/drawing/2014/main" id="{78B166BF-1F24-481E-9FBC-D9E8F21D895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444331"/>
    <xdr:sp macro="" textlink="">
      <xdr:nvSpPr>
        <xdr:cNvPr id="2622" name="Text Box 15">
          <a:extLst>
            <a:ext uri="{FF2B5EF4-FFF2-40B4-BE49-F238E27FC236}">
              <a16:creationId xmlns:a16="http://schemas.microsoft.com/office/drawing/2014/main" id="{9E444D67-D966-4DCD-9716-59EF6394E99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504825</xdr:rowOff>
    </xdr:from>
    <xdr:ext cx="95250" cy="213632"/>
    <xdr:sp macro="" textlink="">
      <xdr:nvSpPr>
        <xdr:cNvPr id="2623" name="Text Box 15">
          <a:extLst>
            <a:ext uri="{FF2B5EF4-FFF2-40B4-BE49-F238E27FC236}">
              <a16:creationId xmlns:a16="http://schemas.microsoft.com/office/drawing/2014/main" id="{0568D20B-8046-4943-801F-E16ACB5B9A1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24" name="Text Box 16">
          <a:extLst>
            <a:ext uri="{FF2B5EF4-FFF2-40B4-BE49-F238E27FC236}">
              <a16:creationId xmlns:a16="http://schemas.microsoft.com/office/drawing/2014/main" id="{729D03FA-A19A-473C-A1C5-4CEA29CC7C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25" name="Text Box 17">
          <a:extLst>
            <a:ext uri="{FF2B5EF4-FFF2-40B4-BE49-F238E27FC236}">
              <a16:creationId xmlns:a16="http://schemas.microsoft.com/office/drawing/2014/main" id="{1F90CB33-C941-4162-A358-95E4A613093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26" name="Text Box 18">
          <a:extLst>
            <a:ext uri="{FF2B5EF4-FFF2-40B4-BE49-F238E27FC236}">
              <a16:creationId xmlns:a16="http://schemas.microsoft.com/office/drawing/2014/main" id="{AED43804-2821-48C5-8C3D-818D602588B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27" name="Text Box 19">
          <a:extLst>
            <a:ext uri="{FF2B5EF4-FFF2-40B4-BE49-F238E27FC236}">
              <a16:creationId xmlns:a16="http://schemas.microsoft.com/office/drawing/2014/main" id="{7293F6F9-2373-461E-B84D-818D08671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28" name="Text Box 16">
          <a:extLst>
            <a:ext uri="{FF2B5EF4-FFF2-40B4-BE49-F238E27FC236}">
              <a16:creationId xmlns:a16="http://schemas.microsoft.com/office/drawing/2014/main" id="{73E0C653-8F66-49D9-A6FE-D41FF00356C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29" name="Text Box 17">
          <a:extLst>
            <a:ext uri="{FF2B5EF4-FFF2-40B4-BE49-F238E27FC236}">
              <a16:creationId xmlns:a16="http://schemas.microsoft.com/office/drawing/2014/main" id="{9B354AC8-92C6-4788-A9C3-BB1CA4DD8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30" name="Text Box 18">
          <a:extLst>
            <a:ext uri="{FF2B5EF4-FFF2-40B4-BE49-F238E27FC236}">
              <a16:creationId xmlns:a16="http://schemas.microsoft.com/office/drawing/2014/main" id="{3EE182D8-91DD-4060-8E85-BC1520368B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31" name="Text Box 19">
          <a:extLst>
            <a:ext uri="{FF2B5EF4-FFF2-40B4-BE49-F238E27FC236}">
              <a16:creationId xmlns:a16="http://schemas.microsoft.com/office/drawing/2014/main" id="{8A86D8F8-2FF0-409D-A733-122F81059D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632" name="Text Box 16">
          <a:extLst>
            <a:ext uri="{FF2B5EF4-FFF2-40B4-BE49-F238E27FC236}">
              <a16:creationId xmlns:a16="http://schemas.microsoft.com/office/drawing/2014/main" id="{BBC3B9A7-6C7B-4CE4-BD71-2CF119B8F68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633" name="Text Box 17">
          <a:extLst>
            <a:ext uri="{FF2B5EF4-FFF2-40B4-BE49-F238E27FC236}">
              <a16:creationId xmlns:a16="http://schemas.microsoft.com/office/drawing/2014/main" id="{F921DFB6-D014-4CCF-A1C7-8161475B8B3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634" name="Text Box 18">
          <a:extLst>
            <a:ext uri="{FF2B5EF4-FFF2-40B4-BE49-F238E27FC236}">
              <a16:creationId xmlns:a16="http://schemas.microsoft.com/office/drawing/2014/main" id="{4ABCA292-B6B7-4FB4-8A6B-DD75273CCF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635" name="Text Box 19">
          <a:extLst>
            <a:ext uri="{FF2B5EF4-FFF2-40B4-BE49-F238E27FC236}">
              <a16:creationId xmlns:a16="http://schemas.microsoft.com/office/drawing/2014/main" id="{3638AB30-955B-4300-8F71-B4159950F97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2636" name="Text Box 15">
          <a:extLst>
            <a:ext uri="{FF2B5EF4-FFF2-40B4-BE49-F238E27FC236}">
              <a16:creationId xmlns:a16="http://schemas.microsoft.com/office/drawing/2014/main" id="{6AEC20F3-9615-437B-8988-D08968DB9B2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37" name="Text Box 16">
          <a:extLst>
            <a:ext uri="{FF2B5EF4-FFF2-40B4-BE49-F238E27FC236}">
              <a16:creationId xmlns:a16="http://schemas.microsoft.com/office/drawing/2014/main" id="{B5A18003-B809-4F75-A825-B7BEF2146AC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38" name="Text Box 17">
          <a:extLst>
            <a:ext uri="{FF2B5EF4-FFF2-40B4-BE49-F238E27FC236}">
              <a16:creationId xmlns:a16="http://schemas.microsoft.com/office/drawing/2014/main" id="{4C392BFD-A43B-4D5F-80CC-1F0DE91006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39" name="Text Box 18">
          <a:extLst>
            <a:ext uri="{FF2B5EF4-FFF2-40B4-BE49-F238E27FC236}">
              <a16:creationId xmlns:a16="http://schemas.microsoft.com/office/drawing/2014/main" id="{C4BCB883-FEB5-4D70-9B94-A00EC59E2B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40" name="Text Box 19">
          <a:extLst>
            <a:ext uri="{FF2B5EF4-FFF2-40B4-BE49-F238E27FC236}">
              <a16:creationId xmlns:a16="http://schemas.microsoft.com/office/drawing/2014/main" id="{8DFE8D78-9BB6-4CC4-A5B7-420585599EF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35</xdr:row>
      <xdr:rowOff>504825</xdr:rowOff>
    </xdr:from>
    <xdr:ext cx="95250" cy="442269"/>
    <xdr:sp macro="" textlink="">
      <xdr:nvSpPr>
        <xdr:cNvPr id="2641" name="Text Box 15">
          <a:extLst>
            <a:ext uri="{FF2B5EF4-FFF2-40B4-BE49-F238E27FC236}">
              <a16:creationId xmlns:a16="http://schemas.microsoft.com/office/drawing/2014/main" id="{963B4BFD-7280-4B87-9C37-AD3CC945F8B4}"/>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42" name="Text Box 16">
          <a:extLst>
            <a:ext uri="{FF2B5EF4-FFF2-40B4-BE49-F238E27FC236}">
              <a16:creationId xmlns:a16="http://schemas.microsoft.com/office/drawing/2014/main" id="{1027AC25-1BE0-48E9-A0A9-A2DA4993FB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43" name="Text Box 17">
          <a:extLst>
            <a:ext uri="{FF2B5EF4-FFF2-40B4-BE49-F238E27FC236}">
              <a16:creationId xmlns:a16="http://schemas.microsoft.com/office/drawing/2014/main" id="{5C7429F7-A945-40E5-BB05-478D240A494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44" name="Text Box 18">
          <a:extLst>
            <a:ext uri="{FF2B5EF4-FFF2-40B4-BE49-F238E27FC236}">
              <a16:creationId xmlns:a16="http://schemas.microsoft.com/office/drawing/2014/main" id="{C6E2AC5A-E62F-434F-A01D-2AC4E4F03B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45" name="Text Box 16">
          <a:extLst>
            <a:ext uri="{FF2B5EF4-FFF2-40B4-BE49-F238E27FC236}">
              <a16:creationId xmlns:a16="http://schemas.microsoft.com/office/drawing/2014/main" id="{F70BD09B-BE5A-4A58-BE8A-0E8BDCAD40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46" name="Text Box 17">
          <a:extLst>
            <a:ext uri="{FF2B5EF4-FFF2-40B4-BE49-F238E27FC236}">
              <a16:creationId xmlns:a16="http://schemas.microsoft.com/office/drawing/2014/main" id="{8F7FD432-E211-4167-9E65-0703576400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47" name="Text Box 18">
          <a:extLst>
            <a:ext uri="{FF2B5EF4-FFF2-40B4-BE49-F238E27FC236}">
              <a16:creationId xmlns:a16="http://schemas.microsoft.com/office/drawing/2014/main" id="{0FFC003C-25B5-4FB2-8CBF-21D04A7B94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48" name="Text Box 19">
          <a:extLst>
            <a:ext uri="{FF2B5EF4-FFF2-40B4-BE49-F238E27FC236}">
              <a16:creationId xmlns:a16="http://schemas.microsoft.com/office/drawing/2014/main" id="{055D50F0-A9B5-4DB5-8262-FA3733DE95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49" name="Text Box 16">
          <a:extLst>
            <a:ext uri="{FF2B5EF4-FFF2-40B4-BE49-F238E27FC236}">
              <a16:creationId xmlns:a16="http://schemas.microsoft.com/office/drawing/2014/main" id="{C8E7BC7F-A86F-4A74-B912-11C60AC257D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50" name="Text Box 17">
          <a:extLst>
            <a:ext uri="{FF2B5EF4-FFF2-40B4-BE49-F238E27FC236}">
              <a16:creationId xmlns:a16="http://schemas.microsoft.com/office/drawing/2014/main" id="{CF42D97F-3136-4E60-9408-9D3406BFB77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51" name="Text Box 18">
          <a:extLst>
            <a:ext uri="{FF2B5EF4-FFF2-40B4-BE49-F238E27FC236}">
              <a16:creationId xmlns:a16="http://schemas.microsoft.com/office/drawing/2014/main" id="{90C595C0-31E0-4D22-AEB3-65518CD886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37</xdr:row>
      <xdr:rowOff>170392</xdr:rowOff>
    </xdr:from>
    <xdr:ext cx="95250" cy="213632"/>
    <xdr:sp macro="" textlink="">
      <xdr:nvSpPr>
        <xdr:cNvPr id="2652" name="Text Box 15">
          <a:extLst>
            <a:ext uri="{FF2B5EF4-FFF2-40B4-BE49-F238E27FC236}">
              <a16:creationId xmlns:a16="http://schemas.microsoft.com/office/drawing/2014/main" id="{C91BE9F3-E80D-4192-A787-2E8CC0CF82B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53" name="Text Box 16">
          <a:extLst>
            <a:ext uri="{FF2B5EF4-FFF2-40B4-BE49-F238E27FC236}">
              <a16:creationId xmlns:a16="http://schemas.microsoft.com/office/drawing/2014/main" id="{FF076C2A-1EA4-4AEA-9734-AE3E6581B9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54" name="Text Box 17">
          <a:extLst>
            <a:ext uri="{FF2B5EF4-FFF2-40B4-BE49-F238E27FC236}">
              <a16:creationId xmlns:a16="http://schemas.microsoft.com/office/drawing/2014/main" id="{79BA1849-C040-4004-9E8D-CAA86443E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55" name="Text Box 18">
          <a:extLst>
            <a:ext uri="{FF2B5EF4-FFF2-40B4-BE49-F238E27FC236}">
              <a16:creationId xmlns:a16="http://schemas.microsoft.com/office/drawing/2014/main" id="{F6E5E48D-ED68-41EA-BC91-9A3FF3B728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56" name="Text Box 19">
          <a:extLst>
            <a:ext uri="{FF2B5EF4-FFF2-40B4-BE49-F238E27FC236}">
              <a16:creationId xmlns:a16="http://schemas.microsoft.com/office/drawing/2014/main" id="{2DDB3E8A-FA2A-4688-82A9-13364550B3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57" name="Text Box 16">
          <a:extLst>
            <a:ext uri="{FF2B5EF4-FFF2-40B4-BE49-F238E27FC236}">
              <a16:creationId xmlns:a16="http://schemas.microsoft.com/office/drawing/2014/main" id="{F78F7BE2-CAA4-4F72-BD77-3D22006AB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58" name="Text Box 17">
          <a:extLst>
            <a:ext uri="{FF2B5EF4-FFF2-40B4-BE49-F238E27FC236}">
              <a16:creationId xmlns:a16="http://schemas.microsoft.com/office/drawing/2014/main" id="{00568E68-BA3B-43F2-98F9-E5CD98D7CB6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59" name="Text Box 18">
          <a:extLst>
            <a:ext uri="{FF2B5EF4-FFF2-40B4-BE49-F238E27FC236}">
              <a16:creationId xmlns:a16="http://schemas.microsoft.com/office/drawing/2014/main" id="{9EE0829D-316C-45AE-B832-8EBCBF5BAD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60" name="Text Box 19">
          <a:extLst>
            <a:ext uri="{FF2B5EF4-FFF2-40B4-BE49-F238E27FC236}">
              <a16:creationId xmlns:a16="http://schemas.microsoft.com/office/drawing/2014/main" id="{5E9C82A6-7B59-4475-8268-25E513D2FE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34</xdr:row>
      <xdr:rowOff>0</xdr:rowOff>
    </xdr:from>
    <xdr:ext cx="95250" cy="171450"/>
    <xdr:sp macro="" textlink="">
      <xdr:nvSpPr>
        <xdr:cNvPr id="2661" name="Text Box 16">
          <a:extLst>
            <a:ext uri="{FF2B5EF4-FFF2-40B4-BE49-F238E27FC236}">
              <a16:creationId xmlns:a16="http://schemas.microsoft.com/office/drawing/2014/main" id="{7C4281AE-2B93-47EB-B788-2D122B716F0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34</xdr:row>
      <xdr:rowOff>0</xdr:rowOff>
    </xdr:from>
    <xdr:ext cx="95250" cy="171450"/>
    <xdr:sp macro="" textlink="">
      <xdr:nvSpPr>
        <xdr:cNvPr id="2662" name="Text Box 17">
          <a:extLst>
            <a:ext uri="{FF2B5EF4-FFF2-40B4-BE49-F238E27FC236}">
              <a16:creationId xmlns:a16="http://schemas.microsoft.com/office/drawing/2014/main" id="{84AF8213-D524-4CFB-8136-CA202C82662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34</xdr:row>
      <xdr:rowOff>0</xdr:rowOff>
    </xdr:from>
    <xdr:ext cx="95250" cy="171450"/>
    <xdr:sp macro="" textlink="">
      <xdr:nvSpPr>
        <xdr:cNvPr id="2663" name="Text Box 18">
          <a:extLst>
            <a:ext uri="{FF2B5EF4-FFF2-40B4-BE49-F238E27FC236}">
              <a16:creationId xmlns:a16="http://schemas.microsoft.com/office/drawing/2014/main" id="{09885D82-B59A-4724-8D77-A519E16B9E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34</xdr:row>
      <xdr:rowOff>0</xdr:rowOff>
    </xdr:from>
    <xdr:ext cx="95250" cy="171450"/>
    <xdr:sp macro="" textlink="">
      <xdr:nvSpPr>
        <xdr:cNvPr id="2664" name="Text Box 19">
          <a:extLst>
            <a:ext uri="{FF2B5EF4-FFF2-40B4-BE49-F238E27FC236}">
              <a16:creationId xmlns:a16="http://schemas.microsoft.com/office/drawing/2014/main" id="{C1269595-A4F0-456C-A7CD-28379C6E83B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2665" name="Text Box 15">
          <a:extLst>
            <a:ext uri="{FF2B5EF4-FFF2-40B4-BE49-F238E27FC236}">
              <a16:creationId xmlns:a16="http://schemas.microsoft.com/office/drawing/2014/main" id="{4E22EAD1-4A4F-469B-B8EC-7058063BE05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66" name="Text Box 16">
          <a:extLst>
            <a:ext uri="{FF2B5EF4-FFF2-40B4-BE49-F238E27FC236}">
              <a16:creationId xmlns:a16="http://schemas.microsoft.com/office/drawing/2014/main" id="{8E8C3CE8-1BEB-4BBD-9BC3-55BD29E33C7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67" name="Text Box 17">
          <a:extLst>
            <a:ext uri="{FF2B5EF4-FFF2-40B4-BE49-F238E27FC236}">
              <a16:creationId xmlns:a16="http://schemas.microsoft.com/office/drawing/2014/main" id="{B4E7DF71-F979-4C98-AC10-7CE8E1FC73E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68" name="Text Box 18">
          <a:extLst>
            <a:ext uri="{FF2B5EF4-FFF2-40B4-BE49-F238E27FC236}">
              <a16:creationId xmlns:a16="http://schemas.microsoft.com/office/drawing/2014/main" id="{5DA9130E-A1D6-4F97-A680-F8A0AA67EE3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69" name="Text Box 19">
          <a:extLst>
            <a:ext uri="{FF2B5EF4-FFF2-40B4-BE49-F238E27FC236}">
              <a16:creationId xmlns:a16="http://schemas.microsoft.com/office/drawing/2014/main" id="{3D8B161F-D7A4-406B-AD30-570ABBFA84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70" name="Text Box 16">
          <a:extLst>
            <a:ext uri="{FF2B5EF4-FFF2-40B4-BE49-F238E27FC236}">
              <a16:creationId xmlns:a16="http://schemas.microsoft.com/office/drawing/2014/main" id="{6E73EC7F-D365-4E89-B99D-B68A6DF9AA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71" name="Text Box 17">
          <a:extLst>
            <a:ext uri="{FF2B5EF4-FFF2-40B4-BE49-F238E27FC236}">
              <a16:creationId xmlns:a16="http://schemas.microsoft.com/office/drawing/2014/main" id="{134FFAF2-7A72-4750-84D1-D022A23175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37</xdr:row>
      <xdr:rowOff>15875</xdr:rowOff>
    </xdr:from>
    <xdr:ext cx="95250" cy="171450"/>
    <xdr:sp macro="" textlink="">
      <xdr:nvSpPr>
        <xdr:cNvPr id="2672" name="Text Box 18">
          <a:extLst>
            <a:ext uri="{FF2B5EF4-FFF2-40B4-BE49-F238E27FC236}">
              <a16:creationId xmlns:a16="http://schemas.microsoft.com/office/drawing/2014/main" id="{612F5939-24B4-4DDC-95D6-9BD26CA2177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73" name="Text Box 16">
          <a:extLst>
            <a:ext uri="{FF2B5EF4-FFF2-40B4-BE49-F238E27FC236}">
              <a16:creationId xmlns:a16="http://schemas.microsoft.com/office/drawing/2014/main" id="{FB0A910F-3352-41A6-8F57-4421A5B4D6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74" name="Text Box 17">
          <a:extLst>
            <a:ext uri="{FF2B5EF4-FFF2-40B4-BE49-F238E27FC236}">
              <a16:creationId xmlns:a16="http://schemas.microsoft.com/office/drawing/2014/main" id="{7F4A7FBD-F71D-4C37-A616-946D6B96BF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75" name="Text Box 18">
          <a:extLst>
            <a:ext uri="{FF2B5EF4-FFF2-40B4-BE49-F238E27FC236}">
              <a16:creationId xmlns:a16="http://schemas.microsoft.com/office/drawing/2014/main" id="{E5BD7DD5-711D-4890-9D92-AF9107C0CCF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76" name="Text Box 19">
          <a:extLst>
            <a:ext uri="{FF2B5EF4-FFF2-40B4-BE49-F238E27FC236}">
              <a16:creationId xmlns:a16="http://schemas.microsoft.com/office/drawing/2014/main" id="{4EF3D72A-224D-4087-8E1A-F5E721106D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77" name="Text Box 16">
          <a:extLst>
            <a:ext uri="{FF2B5EF4-FFF2-40B4-BE49-F238E27FC236}">
              <a16:creationId xmlns:a16="http://schemas.microsoft.com/office/drawing/2014/main" id="{C915B8EC-1BAF-4636-A63D-DBF109948A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37</xdr:row>
      <xdr:rowOff>170392</xdr:rowOff>
    </xdr:from>
    <xdr:ext cx="95250" cy="213632"/>
    <xdr:sp macro="" textlink="">
      <xdr:nvSpPr>
        <xdr:cNvPr id="2678" name="Text Box 15">
          <a:extLst>
            <a:ext uri="{FF2B5EF4-FFF2-40B4-BE49-F238E27FC236}">
              <a16:creationId xmlns:a16="http://schemas.microsoft.com/office/drawing/2014/main" id="{4E5D9C65-1005-4003-9A62-F591F1ED5B7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448496"/>
    <xdr:sp macro="" textlink="">
      <xdr:nvSpPr>
        <xdr:cNvPr id="2679" name="Text Box 15">
          <a:extLst>
            <a:ext uri="{FF2B5EF4-FFF2-40B4-BE49-F238E27FC236}">
              <a16:creationId xmlns:a16="http://schemas.microsoft.com/office/drawing/2014/main" id="{8511F78D-F366-4419-AFA4-824B9B2E067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504825</xdr:rowOff>
    </xdr:from>
    <xdr:ext cx="95250" cy="442269"/>
    <xdr:sp macro="" textlink="">
      <xdr:nvSpPr>
        <xdr:cNvPr id="2680" name="Text Box 15">
          <a:extLst>
            <a:ext uri="{FF2B5EF4-FFF2-40B4-BE49-F238E27FC236}">
              <a16:creationId xmlns:a16="http://schemas.microsoft.com/office/drawing/2014/main" id="{CE87F8C3-207B-4205-BB80-266F76A28C7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504825</xdr:rowOff>
    </xdr:from>
    <xdr:ext cx="95250" cy="442269"/>
    <xdr:sp macro="" textlink="">
      <xdr:nvSpPr>
        <xdr:cNvPr id="2681" name="Text Box 15">
          <a:extLst>
            <a:ext uri="{FF2B5EF4-FFF2-40B4-BE49-F238E27FC236}">
              <a16:creationId xmlns:a16="http://schemas.microsoft.com/office/drawing/2014/main" id="{4BAC2287-EA25-4C38-BA8E-162B728F8CF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213632"/>
    <xdr:sp macro="" textlink="">
      <xdr:nvSpPr>
        <xdr:cNvPr id="2682" name="Text Box 15">
          <a:extLst>
            <a:ext uri="{FF2B5EF4-FFF2-40B4-BE49-F238E27FC236}">
              <a16:creationId xmlns:a16="http://schemas.microsoft.com/office/drawing/2014/main" id="{4F8F6CF0-F228-46DF-9F93-7E21A67C217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444331"/>
    <xdr:sp macro="" textlink="">
      <xdr:nvSpPr>
        <xdr:cNvPr id="2683" name="Text Box 15">
          <a:extLst>
            <a:ext uri="{FF2B5EF4-FFF2-40B4-BE49-F238E27FC236}">
              <a16:creationId xmlns:a16="http://schemas.microsoft.com/office/drawing/2014/main" id="{D123ED7F-089C-4F1A-A3F4-D87D0D865BC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37</xdr:row>
      <xdr:rowOff>170392</xdr:rowOff>
    </xdr:from>
    <xdr:ext cx="95250" cy="213632"/>
    <xdr:sp macro="" textlink="">
      <xdr:nvSpPr>
        <xdr:cNvPr id="2684" name="Text Box 15">
          <a:extLst>
            <a:ext uri="{FF2B5EF4-FFF2-40B4-BE49-F238E27FC236}">
              <a16:creationId xmlns:a16="http://schemas.microsoft.com/office/drawing/2014/main" id="{C17CA207-69FD-4F42-9757-4FE952AB42D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685" name="Text Box 16">
          <a:extLst>
            <a:ext uri="{FF2B5EF4-FFF2-40B4-BE49-F238E27FC236}">
              <a16:creationId xmlns:a16="http://schemas.microsoft.com/office/drawing/2014/main" id="{546D87F2-88D0-427D-9B9C-3B7F4806D28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686" name="Text Box 17">
          <a:extLst>
            <a:ext uri="{FF2B5EF4-FFF2-40B4-BE49-F238E27FC236}">
              <a16:creationId xmlns:a16="http://schemas.microsoft.com/office/drawing/2014/main" id="{44EDB9DD-C6BB-4BDF-9DA8-F1259E5FE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687" name="Text Box 18">
          <a:extLst>
            <a:ext uri="{FF2B5EF4-FFF2-40B4-BE49-F238E27FC236}">
              <a16:creationId xmlns:a16="http://schemas.microsoft.com/office/drawing/2014/main" id="{F0E38515-820C-407A-810F-F56B14A919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688" name="Text Box 19">
          <a:extLst>
            <a:ext uri="{FF2B5EF4-FFF2-40B4-BE49-F238E27FC236}">
              <a16:creationId xmlns:a16="http://schemas.microsoft.com/office/drawing/2014/main" id="{99004E3D-414D-43E0-960C-7A48067437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689" name="Text Box 16">
          <a:extLst>
            <a:ext uri="{FF2B5EF4-FFF2-40B4-BE49-F238E27FC236}">
              <a16:creationId xmlns:a16="http://schemas.microsoft.com/office/drawing/2014/main" id="{FD2C4FBF-F963-4ACE-BA0A-0DAFA23F57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690" name="Text Box 17">
          <a:extLst>
            <a:ext uri="{FF2B5EF4-FFF2-40B4-BE49-F238E27FC236}">
              <a16:creationId xmlns:a16="http://schemas.microsoft.com/office/drawing/2014/main" id="{ECAE160A-9091-4BA7-B7BB-2D877DB7DA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691" name="Text Box 18">
          <a:extLst>
            <a:ext uri="{FF2B5EF4-FFF2-40B4-BE49-F238E27FC236}">
              <a16:creationId xmlns:a16="http://schemas.microsoft.com/office/drawing/2014/main" id="{8FA432B4-A9AC-4989-8191-CB4DE1F5E9E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692" name="Text Box 19">
          <a:extLst>
            <a:ext uri="{FF2B5EF4-FFF2-40B4-BE49-F238E27FC236}">
              <a16:creationId xmlns:a16="http://schemas.microsoft.com/office/drawing/2014/main" id="{CFC81269-924A-4BAB-99E6-A52110A395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693" name="Text Box 16">
          <a:extLst>
            <a:ext uri="{FF2B5EF4-FFF2-40B4-BE49-F238E27FC236}">
              <a16:creationId xmlns:a16="http://schemas.microsoft.com/office/drawing/2014/main" id="{E6BAB2EC-F6DE-4491-81CD-836E115478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694" name="Text Box 17">
          <a:extLst>
            <a:ext uri="{FF2B5EF4-FFF2-40B4-BE49-F238E27FC236}">
              <a16:creationId xmlns:a16="http://schemas.microsoft.com/office/drawing/2014/main" id="{6DBE44F3-9FFC-49D0-BD66-08D5C526F81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695" name="Text Box 18">
          <a:extLst>
            <a:ext uri="{FF2B5EF4-FFF2-40B4-BE49-F238E27FC236}">
              <a16:creationId xmlns:a16="http://schemas.microsoft.com/office/drawing/2014/main" id="{BEC3606C-ADBE-48E9-875A-005A3B30F68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696" name="Text Box 19">
          <a:extLst>
            <a:ext uri="{FF2B5EF4-FFF2-40B4-BE49-F238E27FC236}">
              <a16:creationId xmlns:a16="http://schemas.microsoft.com/office/drawing/2014/main" id="{87F5856A-058F-4CC7-90DC-BB7365549B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2697" name="Text Box 15">
          <a:extLst>
            <a:ext uri="{FF2B5EF4-FFF2-40B4-BE49-F238E27FC236}">
              <a16:creationId xmlns:a16="http://schemas.microsoft.com/office/drawing/2014/main" id="{4C3E2809-417F-4D59-A643-BA3334BB1F4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698" name="Text Box 16">
          <a:extLst>
            <a:ext uri="{FF2B5EF4-FFF2-40B4-BE49-F238E27FC236}">
              <a16:creationId xmlns:a16="http://schemas.microsoft.com/office/drawing/2014/main" id="{AB905C9C-7258-4C96-B363-5B3E82736B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699" name="Text Box 17">
          <a:extLst>
            <a:ext uri="{FF2B5EF4-FFF2-40B4-BE49-F238E27FC236}">
              <a16:creationId xmlns:a16="http://schemas.microsoft.com/office/drawing/2014/main" id="{90825C06-DFF9-439D-8720-9724E9CAC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00" name="Text Box 18">
          <a:extLst>
            <a:ext uri="{FF2B5EF4-FFF2-40B4-BE49-F238E27FC236}">
              <a16:creationId xmlns:a16="http://schemas.microsoft.com/office/drawing/2014/main" id="{11FF6F19-E047-4858-8EB7-2202B20D2D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01" name="Text Box 19">
          <a:extLst>
            <a:ext uri="{FF2B5EF4-FFF2-40B4-BE49-F238E27FC236}">
              <a16:creationId xmlns:a16="http://schemas.microsoft.com/office/drawing/2014/main" id="{F71777B8-1084-476F-A712-8678016228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02" name="Text Box 16">
          <a:extLst>
            <a:ext uri="{FF2B5EF4-FFF2-40B4-BE49-F238E27FC236}">
              <a16:creationId xmlns:a16="http://schemas.microsoft.com/office/drawing/2014/main" id="{BAA0A486-B659-4B19-8340-501E321DD7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03" name="Text Box 17">
          <a:extLst>
            <a:ext uri="{FF2B5EF4-FFF2-40B4-BE49-F238E27FC236}">
              <a16:creationId xmlns:a16="http://schemas.microsoft.com/office/drawing/2014/main" id="{E0408D2B-51FD-4C10-8CD8-AD8710E46B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04" name="Text Box 18">
          <a:extLst>
            <a:ext uri="{FF2B5EF4-FFF2-40B4-BE49-F238E27FC236}">
              <a16:creationId xmlns:a16="http://schemas.microsoft.com/office/drawing/2014/main" id="{7A993A80-98ED-4F15-A89A-820297EA76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05" name="Text Box 16">
          <a:extLst>
            <a:ext uri="{FF2B5EF4-FFF2-40B4-BE49-F238E27FC236}">
              <a16:creationId xmlns:a16="http://schemas.microsoft.com/office/drawing/2014/main" id="{021DBD65-298B-4544-9CD2-DE2B4154D94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06" name="Text Box 17">
          <a:extLst>
            <a:ext uri="{FF2B5EF4-FFF2-40B4-BE49-F238E27FC236}">
              <a16:creationId xmlns:a16="http://schemas.microsoft.com/office/drawing/2014/main" id="{AFA8462C-7A79-405B-807D-6EA2ACCFEA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07" name="Text Box 18">
          <a:extLst>
            <a:ext uri="{FF2B5EF4-FFF2-40B4-BE49-F238E27FC236}">
              <a16:creationId xmlns:a16="http://schemas.microsoft.com/office/drawing/2014/main" id="{B8EAB939-A63E-4FCD-9953-42588E41414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08" name="Text Box 19">
          <a:extLst>
            <a:ext uri="{FF2B5EF4-FFF2-40B4-BE49-F238E27FC236}">
              <a16:creationId xmlns:a16="http://schemas.microsoft.com/office/drawing/2014/main" id="{7B36C622-9AC1-4219-8444-CF51712DC25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09" name="Text Box 16">
          <a:extLst>
            <a:ext uri="{FF2B5EF4-FFF2-40B4-BE49-F238E27FC236}">
              <a16:creationId xmlns:a16="http://schemas.microsoft.com/office/drawing/2014/main" id="{B3727848-8991-4C58-A15B-4024DC3016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10" name="Text Box 17">
          <a:extLst>
            <a:ext uri="{FF2B5EF4-FFF2-40B4-BE49-F238E27FC236}">
              <a16:creationId xmlns:a16="http://schemas.microsoft.com/office/drawing/2014/main" id="{AEEF6393-00A6-4226-B52F-F33DC43B2E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11" name="Text Box 18">
          <a:extLst>
            <a:ext uri="{FF2B5EF4-FFF2-40B4-BE49-F238E27FC236}">
              <a16:creationId xmlns:a16="http://schemas.microsoft.com/office/drawing/2014/main" id="{16A1E27D-C104-4D83-9E2A-BC1E269674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12" name="Text Box 19">
          <a:extLst>
            <a:ext uri="{FF2B5EF4-FFF2-40B4-BE49-F238E27FC236}">
              <a16:creationId xmlns:a16="http://schemas.microsoft.com/office/drawing/2014/main" id="{4B92C1F7-15A3-43D2-ACD4-5EA1A3B006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456743"/>
    <xdr:sp macro="" textlink="">
      <xdr:nvSpPr>
        <xdr:cNvPr id="2713" name="Text Box 15">
          <a:extLst>
            <a:ext uri="{FF2B5EF4-FFF2-40B4-BE49-F238E27FC236}">
              <a16:creationId xmlns:a16="http://schemas.microsoft.com/office/drawing/2014/main" id="{B7A50176-BCE5-4F2D-9488-EC74E89C62AA}"/>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504825</xdr:rowOff>
    </xdr:from>
    <xdr:ext cx="95250" cy="442269"/>
    <xdr:sp macro="" textlink="">
      <xdr:nvSpPr>
        <xdr:cNvPr id="2714" name="Text Box 15">
          <a:extLst>
            <a:ext uri="{FF2B5EF4-FFF2-40B4-BE49-F238E27FC236}">
              <a16:creationId xmlns:a16="http://schemas.microsoft.com/office/drawing/2014/main" id="{58B64812-3374-4A55-BBBA-F186454E92E7}"/>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504825</xdr:rowOff>
    </xdr:from>
    <xdr:ext cx="95250" cy="442269"/>
    <xdr:sp macro="" textlink="">
      <xdr:nvSpPr>
        <xdr:cNvPr id="2715" name="Text Box 15">
          <a:extLst>
            <a:ext uri="{FF2B5EF4-FFF2-40B4-BE49-F238E27FC236}">
              <a16:creationId xmlns:a16="http://schemas.microsoft.com/office/drawing/2014/main" id="{E4CA91C3-7B89-4096-BFD5-A359D080D40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213632"/>
    <xdr:sp macro="" textlink="">
      <xdr:nvSpPr>
        <xdr:cNvPr id="2716" name="Text Box 15">
          <a:extLst>
            <a:ext uri="{FF2B5EF4-FFF2-40B4-BE49-F238E27FC236}">
              <a16:creationId xmlns:a16="http://schemas.microsoft.com/office/drawing/2014/main" id="{89726DA6-E092-428D-A0A5-FE12313F10D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444331"/>
    <xdr:sp macro="" textlink="">
      <xdr:nvSpPr>
        <xdr:cNvPr id="2717" name="Text Box 15">
          <a:extLst>
            <a:ext uri="{FF2B5EF4-FFF2-40B4-BE49-F238E27FC236}">
              <a16:creationId xmlns:a16="http://schemas.microsoft.com/office/drawing/2014/main" id="{B0229B05-7CE4-4A3E-958F-C1422D0C6B9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504825</xdr:rowOff>
    </xdr:from>
    <xdr:ext cx="95250" cy="213632"/>
    <xdr:sp macro="" textlink="">
      <xdr:nvSpPr>
        <xdr:cNvPr id="2718" name="Text Box 15">
          <a:extLst>
            <a:ext uri="{FF2B5EF4-FFF2-40B4-BE49-F238E27FC236}">
              <a16:creationId xmlns:a16="http://schemas.microsoft.com/office/drawing/2014/main" id="{6B163965-7868-4282-B834-57AC52D8F92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19" name="Text Box 16">
          <a:extLst>
            <a:ext uri="{FF2B5EF4-FFF2-40B4-BE49-F238E27FC236}">
              <a16:creationId xmlns:a16="http://schemas.microsoft.com/office/drawing/2014/main" id="{DCFD0E3F-9910-4457-9DC8-6D12CBE793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20" name="Text Box 17">
          <a:extLst>
            <a:ext uri="{FF2B5EF4-FFF2-40B4-BE49-F238E27FC236}">
              <a16:creationId xmlns:a16="http://schemas.microsoft.com/office/drawing/2014/main" id="{9364E9B6-B696-4FB9-9365-201824DC5C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21" name="Text Box 18">
          <a:extLst>
            <a:ext uri="{FF2B5EF4-FFF2-40B4-BE49-F238E27FC236}">
              <a16:creationId xmlns:a16="http://schemas.microsoft.com/office/drawing/2014/main" id="{06776CD8-214D-471A-BC9D-C24D514DE7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22" name="Text Box 19">
          <a:extLst>
            <a:ext uri="{FF2B5EF4-FFF2-40B4-BE49-F238E27FC236}">
              <a16:creationId xmlns:a16="http://schemas.microsoft.com/office/drawing/2014/main" id="{779F28FE-7C99-4E5C-A379-A5490F6E45A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23" name="Text Box 16">
          <a:extLst>
            <a:ext uri="{FF2B5EF4-FFF2-40B4-BE49-F238E27FC236}">
              <a16:creationId xmlns:a16="http://schemas.microsoft.com/office/drawing/2014/main" id="{C93F5A89-7CBA-4AD1-B8BA-A8400657DC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24" name="Text Box 17">
          <a:extLst>
            <a:ext uri="{FF2B5EF4-FFF2-40B4-BE49-F238E27FC236}">
              <a16:creationId xmlns:a16="http://schemas.microsoft.com/office/drawing/2014/main" id="{7C1CE767-93F3-4351-B02B-54350E6531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25" name="Text Box 18">
          <a:extLst>
            <a:ext uri="{FF2B5EF4-FFF2-40B4-BE49-F238E27FC236}">
              <a16:creationId xmlns:a16="http://schemas.microsoft.com/office/drawing/2014/main" id="{8E97FAEF-2008-4EA6-8639-338E35E783C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26" name="Text Box 19">
          <a:extLst>
            <a:ext uri="{FF2B5EF4-FFF2-40B4-BE49-F238E27FC236}">
              <a16:creationId xmlns:a16="http://schemas.microsoft.com/office/drawing/2014/main" id="{0CABD05E-EFAB-4307-88F4-5AB8C661A97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727" name="Text Box 16">
          <a:extLst>
            <a:ext uri="{FF2B5EF4-FFF2-40B4-BE49-F238E27FC236}">
              <a16:creationId xmlns:a16="http://schemas.microsoft.com/office/drawing/2014/main" id="{179D6724-3369-447F-8F3F-D302BBFC79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728" name="Text Box 17">
          <a:extLst>
            <a:ext uri="{FF2B5EF4-FFF2-40B4-BE49-F238E27FC236}">
              <a16:creationId xmlns:a16="http://schemas.microsoft.com/office/drawing/2014/main" id="{5A18391A-2DF2-420E-8C88-0D7C04D9CA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729" name="Text Box 18">
          <a:extLst>
            <a:ext uri="{FF2B5EF4-FFF2-40B4-BE49-F238E27FC236}">
              <a16:creationId xmlns:a16="http://schemas.microsoft.com/office/drawing/2014/main" id="{0CB145CE-0D63-49AF-A0C1-76BD48CDD2C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730" name="Text Box 19">
          <a:extLst>
            <a:ext uri="{FF2B5EF4-FFF2-40B4-BE49-F238E27FC236}">
              <a16:creationId xmlns:a16="http://schemas.microsoft.com/office/drawing/2014/main" id="{2979A023-F7E2-4C6D-A344-F49A37A14D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2731" name="Text Box 15">
          <a:extLst>
            <a:ext uri="{FF2B5EF4-FFF2-40B4-BE49-F238E27FC236}">
              <a16:creationId xmlns:a16="http://schemas.microsoft.com/office/drawing/2014/main" id="{BC4399CF-2E07-4126-805F-B6EDB3A3C61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32" name="Text Box 16">
          <a:extLst>
            <a:ext uri="{FF2B5EF4-FFF2-40B4-BE49-F238E27FC236}">
              <a16:creationId xmlns:a16="http://schemas.microsoft.com/office/drawing/2014/main" id="{E926C60A-73C0-4AE2-BE0F-D32CEC221C4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33" name="Text Box 17">
          <a:extLst>
            <a:ext uri="{FF2B5EF4-FFF2-40B4-BE49-F238E27FC236}">
              <a16:creationId xmlns:a16="http://schemas.microsoft.com/office/drawing/2014/main" id="{2DED00CB-B383-47CC-8F22-E2260258ED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34" name="Text Box 18">
          <a:extLst>
            <a:ext uri="{FF2B5EF4-FFF2-40B4-BE49-F238E27FC236}">
              <a16:creationId xmlns:a16="http://schemas.microsoft.com/office/drawing/2014/main" id="{E7915292-14FD-43E5-81FE-4649D07619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35" name="Text Box 19">
          <a:extLst>
            <a:ext uri="{FF2B5EF4-FFF2-40B4-BE49-F238E27FC236}">
              <a16:creationId xmlns:a16="http://schemas.microsoft.com/office/drawing/2014/main" id="{EABD1965-7E71-4805-BBAD-D869C41BD0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39</xdr:row>
      <xdr:rowOff>504825</xdr:rowOff>
    </xdr:from>
    <xdr:ext cx="95250" cy="442269"/>
    <xdr:sp macro="" textlink="">
      <xdr:nvSpPr>
        <xdr:cNvPr id="2736" name="Text Box 15">
          <a:extLst>
            <a:ext uri="{FF2B5EF4-FFF2-40B4-BE49-F238E27FC236}">
              <a16:creationId xmlns:a16="http://schemas.microsoft.com/office/drawing/2014/main" id="{CFBF7122-7DAD-43FF-9441-AE9084AD6ECC}"/>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37" name="Text Box 16">
          <a:extLst>
            <a:ext uri="{FF2B5EF4-FFF2-40B4-BE49-F238E27FC236}">
              <a16:creationId xmlns:a16="http://schemas.microsoft.com/office/drawing/2014/main" id="{397F0833-83A4-473A-911E-C6811102D15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38" name="Text Box 17">
          <a:extLst>
            <a:ext uri="{FF2B5EF4-FFF2-40B4-BE49-F238E27FC236}">
              <a16:creationId xmlns:a16="http://schemas.microsoft.com/office/drawing/2014/main" id="{DE9C5E95-632A-4C17-9E1C-875FB588D1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39" name="Text Box 18">
          <a:extLst>
            <a:ext uri="{FF2B5EF4-FFF2-40B4-BE49-F238E27FC236}">
              <a16:creationId xmlns:a16="http://schemas.microsoft.com/office/drawing/2014/main" id="{8A018176-1B09-4C26-86A5-76ED844FA0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0" name="Text Box 16">
          <a:extLst>
            <a:ext uri="{FF2B5EF4-FFF2-40B4-BE49-F238E27FC236}">
              <a16:creationId xmlns:a16="http://schemas.microsoft.com/office/drawing/2014/main" id="{79F14742-2316-49A9-B010-31BCC39A15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1" name="Text Box 17">
          <a:extLst>
            <a:ext uri="{FF2B5EF4-FFF2-40B4-BE49-F238E27FC236}">
              <a16:creationId xmlns:a16="http://schemas.microsoft.com/office/drawing/2014/main" id="{E6F9E6B8-265A-4FEC-B5CA-E8B0B704E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2" name="Text Box 18">
          <a:extLst>
            <a:ext uri="{FF2B5EF4-FFF2-40B4-BE49-F238E27FC236}">
              <a16:creationId xmlns:a16="http://schemas.microsoft.com/office/drawing/2014/main" id="{9EF0AE0D-FC25-4079-9F49-9AB2B13799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3" name="Text Box 19">
          <a:extLst>
            <a:ext uri="{FF2B5EF4-FFF2-40B4-BE49-F238E27FC236}">
              <a16:creationId xmlns:a16="http://schemas.microsoft.com/office/drawing/2014/main" id="{DE31B77C-9941-486E-8062-9A9F7F6D86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4" name="Text Box 16">
          <a:extLst>
            <a:ext uri="{FF2B5EF4-FFF2-40B4-BE49-F238E27FC236}">
              <a16:creationId xmlns:a16="http://schemas.microsoft.com/office/drawing/2014/main" id="{11EAB210-5871-434A-BDAA-318DA57BF0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5" name="Text Box 17">
          <a:extLst>
            <a:ext uri="{FF2B5EF4-FFF2-40B4-BE49-F238E27FC236}">
              <a16:creationId xmlns:a16="http://schemas.microsoft.com/office/drawing/2014/main" id="{0572CC8D-AF7E-4CFF-ACF1-8C7AAB7103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6" name="Text Box 18">
          <a:extLst>
            <a:ext uri="{FF2B5EF4-FFF2-40B4-BE49-F238E27FC236}">
              <a16:creationId xmlns:a16="http://schemas.microsoft.com/office/drawing/2014/main" id="{558C9B18-431B-402D-AE59-29355F8876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41</xdr:row>
      <xdr:rowOff>170392</xdr:rowOff>
    </xdr:from>
    <xdr:ext cx="95250" cy="213632"/>
    <xdr:sp macro="" textlink="">
      <xdr:nvSpPr>
        <xdr:cNvPr id="2747" name="Text Box 15">
          <a:extLst>
            <a:ext uri="{FF2B5EF4-FFF2-40B4-BE49-F238E27FC236}">
              <a16:creationId xmlns:a16="http://schemas.microsoft.com/office/drawing/2014/main" id="{3DDB0D32-ACB1-4EF8-B115-E4ADEAB5BE0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48" name="Text Box 16">
          <a:extLst>
            <a:ext uri="{FF2B5EF4-FFF2-40B4-BE49-F238E27FC236}">
              <a16:creationId xmlns:a16="http://schemas.microsoft.com/office/drawing/2014/main" id="{C1F2A08F-D154-4B97-B567-47C6254D5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49" name="Text Box 17">
          <a:extLst>
            <a:ext uri="{FF2B5EF4-FFF2-40B4-BE49-F238E27FC236}">
              <a16:creationId xmlns:a16="http://schemas.microsoft.com/office/drawing/2014/main" id="{7CE92245-13ED-47B2-BCBE-3252AA8CBF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50" name="Text Box 18">
          <a:extLst>
            <a:ext uri="{FF2B5EF4-FFF2-40B4-BE49-F238E27FC236}">
              <a16:creationId xmlns:a16="http://schemas.microsoft.com/office/drawing/2014/main" id="{E1A29A6E-0F6B-4BEE-8782-D3866151FF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51" name="Text Box 19">
          <a:extLst>
            <a:ext uri="{FF2B5EF4-FFF2-40B4-BE49-F238E27FC236}">
              <a16:creationId xmlns:a16="http://schemas.microsoft.com/office/drawing/2014/main" id="{AA06832A-E755-4F17-81D2-811B4B4024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52" name="Text Box 16">
          <a:extLst>
            <a:ext uri="{FF2B5EF4-FFF2-40B4-BE49-F238E27FC236}">
              <a16:creationId xmlns:a16="http://schemas.microsoft.com/office/drawing/2014/main" id="{4E89A8BD-E8CE-4AC8-9D1D-EE203AFC9FC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53" name="Text Box 17">
          <a:extLst>
            <a:ext uri="{FF2B5EF4-FFF2-40B4-BE49-F238E27FC236}">
              <a16:creationId xmlns:a16="http://schemas.microsoft.com/office/drawing/2014/main" id="{BA0DF1D9-DAF7-403E-9D80-C3A1C1208B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54" name="Text Box 18">
          <a:extLst>
            <a:ext uri="{FF2B5EF4-FFF2-40B4-BE49-F238E27FC236}">
              <a16:creationId xmlns:a16="http://schemas.microsoft.com/office/drawing/2014/main" id="{9E98B76A-14CF-4034-AEF7-7681ACAC76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55" name="Text Box 19">
          <a:extLst>
            <a:ext uri="{FF2B5EF4-FFF2-40B4-BE49-F238E27FC236}">
              <a16:creationId xmlns:a16="http://schemas.microsoft.com/office/drawing/2014/main" id="{B2FB2A2D-048B-48DC-A7A7-31CC1FAB6B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38</xdr:row>
      <xdr:rowOff>0</xdr:rowOff>
    </xdr:from>
    <xdr:ext cx="95250" cy="171450"/>
    <xdr:sp macro="" textlink="">
      <xdr:nvSpPr>
        <xdr:cNvPr id="2756" name="Text Box 16">
          <a:extLst>
            <a:ext uri="{FF2B5EF4-FFF2-40B4-BE49-F238E27FC236}">
              <a16:creationId xmlns:a16="http://schemas.microsoft.com/office/drawing/2014/main" id="{2087220D-22FB-4A8C-AE7E-156D655433FA}"/>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38</xdr:row>
      <xdr:rowOff>0</xdr:rowOff>
    </xdr:from>
    <xdr:ext cx="95250" cy="171450"/>
    <xdr:sp macro="" textlink="">
      <xdr:nvSpPr>
        <xdr:cNvPr id="2757" name="Text Box 17">
          <a:extLst>
            <a:ext uri="{FF2B5EF4-FFF2-40B4-BE49-F238E27FC236}">
              <a16:creationId xmlns:a16="http://schemas.microsoft.com/office/drawing/2014/main" id="{E86E229B-75A1-43B2-9552-6B75AC46E2D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38</xdr:row>
      <xdr:rowOff>0</xdr:rowOff>
    </xdr:from>
    <xdr:ext cx="95250" cy="171450"/>
    <xdr:sp macro="" textlink="">
      <xdr:nvSpPr>
        <xdr:cNvPr id="2758" name="Text Box 18">
          <a:extLst>
            <a:ext uri="{FF2B5EF4-FFF2-40B4-BE49-F238E27FC236}">
              <a16:creationId xmlns:a16="http://schemas.microsoft.com/office/drawing/2014/main" id="{8939DE92-E1BD-4666-9981-689FE60FC01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38</xdr:row>
      <xdr:rowOff>0</xdr:rowOff>
    </xdr:from>
    <xdr:ext cx="95250" cy="171450"/>
    <xdr:sp macro="" textlink="">
      <xdr:nvSpPr>
        <xdr:cNvPr id="2759" name="Text Box 19">
          <a:extLst>
            <a:ext uri="{FF2B5EF4-FFF2-40B4-BE49-F238E27FC236}">
              <a16:creationId xmlns:a16="http://schemas.microsoft.com/office/drawing/2014/main" id="{9692BE4A-2B4C-4565-B8B9-3AC2F8D1169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2760" name="Text Box 15">
          <a:extLst>
            <a:ext uri="{FF2B5EF4-FFF2-40B4-BE49-F238E27FC236}">
              <a16:creationId xmlns:a16="http://schemas.microsoft.com/office/drawing/2014/main" id="{70DD5C0B-2348-4D68-8A98-DA3471E6E07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61" name="Text Box 16">
          <a:extLst>
            <a:ext uri="{FF2B5EF4-FFF2-40B4-BE49-F238E27FC236}">
              <a16:creationId xmlns:a16="http://schemas.microsoft.com/office/drawing/2014/main" id="{B98D1299-FF38-4D70-9E7D-0054FF36F9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62" name="Text Box 17">
          <a:extLst>
            <a:ext uri="{FF2B5EF4-FFF2-40B4-BE49-F238E27FC236}">
              <a16:creationId xmlns:a16="http://schemas.microsoft.com/office/drawing/2014/main" id="{3B6C27B9-A90D-4FAB-AB9F-0047B84A809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63" name="Text Box 18">
          <a:extLst>
            <a:ext uri="{FF2B5EF4-FFF2-40B4-BE49-F238E27FC236}">
              <a16:creationId xmlns:a16="http://schemas.microsoft.com/office/drawing/2014/main" id="{D505FB3A-BE23-4130-B2AB-6A8EFBB773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64" name="Text Box 19">
          <a:extLst>
            <a:ext uri="{FF2B5EF4-FFF2-40B4-BE49-F238E27FC236}">
              <a16:creationId xmlns:a16="http://schemas.microsoft.com/office/drawing/2014/main" id="{C762FFA1-D2EC-4C9D-A59F-6D7F74D64D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65" name="Text Box 16">
          <a:extLst>
            <a:ext uri="{FF2B5EF4-FFF2-40B4-BE49-F238E27FC236}">
              <a16:creationId xmlns:a16="http://schemas.microsoft.com/office/drawing/2014/main" id="{0564CAE7-8F80-4AB2-92B5-2C82A5D298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66" name="Text Box 17">
          <a:extLst>
            <a:ext uri="{FF2B5EF4-FFF2-40B4-BE49-F238E27FC236}">
              <a16:creationId xmlns:a16="http://schemas.microsoft.com/office/drawing/2014/main" id="{E42CD800-75DD-420B-AD4B-FA5D96D8DC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41</xdr:row>
      <xdr:rowOff>15875</xdr:rowOff>
    </xdr:from>
    <xdr:ext cx="95250" cy="171450"/>
    <xdr:sp macro="" textlink="">
      <xdr:nvSpPr>
        <xdr:cNvPr id="2767" name="Text Box 18">
          <a:extLst>
            <a:ext uri="{FF2B5EF4-FFF2-40B4-BE49-F238E27FC236}">
              <a16:creationId xmlns:a16="http://schemas.microsoft.com/office/drawing/2014/main" id="{62F335A8-DE6C-4305-A16C-CE511E7F4D4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68" name="Text Box 16">
          <a:extLst>
            <a:ext uri="{FF2B5EF4-FFF2-40B4-BE49-F238E27FC236}">
              <a16:creationId xmlns:a16="http://schemas.microsoft.com/office/drawing/2014/main" id="{7E36769B-0180-4B08-AB32-58802DD1C9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69" name="Text Box 17">
          <a:extLst>
            <a:ext uri="{FF2B5EF4-FFF2-40B4-BE49-F238E27FC236}">
              <a16:creationId xmlns:a16="http://schemas.microsoft.com/office/drawing/2014/main" id="{D6FF7CCC-48C8-4AA7-ABD8-95D0F4E1AC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70" name="Text Box 18">
          <a:extLst>
            <a:ext uri="{FF2B5EF4-FFF2-40B4-BE49-F238E27FC236}">
              <a16:creationId xmlns:a16="http://schemas.microsoft.com/office/drawing/2014/main" id="{6995809B-C568-44F2-B924-BDCB12DCD0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71" name="Text Box 19">
          <a:extLst>
            <a:ext uri="{FF2B5EF4-FFF2-40B4-BE49-F238E27FC236}">
              <a16:creationId xmlns:a16="http://schemas.microsoft.com/office/drawing/2014/main" id="{977B2DB1-253F-4EFD-9C27-8816B6EB85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72" name="Text Box 16">
          <a:extLst>
            <a:ext uri="{FF2B5EF4-FFF2-40B4-BE49-F238E27FC236}">
              <a16:creationId xmlns:a16="http://schemas.microsoft.com/office/drawing/2014/main" id="{744ADC8A-FD11-4418-A9A0-6F5656A747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41</xdr:row>
      <xdr:rowOff>170392</xdr:rowOff>
    </xdr:from>
    <xdr:ext cx="95250" cy="213632"/>
    <xdr:sp macro="" textlink="">
      <xdr:nvSpPr>
        <xdr:cNvPr id="2773" name="Text Box 15">
          <a:extLst>
            <a:ext uri="{FF2B5EF4-FFF2-40B4-BE49-F238E27FC236}">
              <a16:creationId xmlns:a16="http://schemas.microsoft.com/office/drawing/2014/main" id="{DA6241DC-DB71-4714-875B-8540D4F908E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504825</xdr:rowOff>
    </xdr:from>
    <xdr:ext cx="95250" cy="448496"/>
    <xdr:sp macro="" textlink="">
      <xdr:nvSpPr>
        <xdr:cNvPr id="2774" name="Text Box 15">
          <a:extLst>
            <a:ext uri="{FF2B5EF4-FFF2-40B4-BE49-F238E27FC236}">
              <a16:creationId xmlns:a16="http://schemas.microsoft.com/office/drawing/2014/main" id="{B71684B8-C1A0-438E-93FB-B06BFB18272F}"/>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504825</xdr:rowOff>
    </xdr:from>
    <xdr:ext cx="95250" cy="442269"/>
    <xdr:sp macro="" textlink="">
      <xdr:nvSpPr>
        <xdr:cNvPr id="2775" name="Text Box 15">
          <a:extLst>
            <a:ext uri="{FF2B5EF4-FFF2-40B4-BE49-F238E27FC236}">
              <a16:creationId xmlns:a16="http://schemas.microsoft.com/office/drawing/2014/main" id="{1F25F833-F0E8-48ED-AA3D-5E32E2C3234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504825</xdr:rowOff>
    </xdr:from>
    <xdr:ext cx="95250" cy="442269"/>
    <xdr:sp macro="" textlink="">
      <xdr:nvSpPr>
        <xdr:cNvPr id="2776" name="Text Box 15">
          <a:extLst>
            <a:ext uri="{FF2B5EF4-FFF2-40B4-BE49-F238E27FC236}">
              <a16:creationId xmlns:a16="http://schemas.microsoft.com/office/drawing/2014/main" id="{310A7F38-DD00-4A1B-A630-CC123A2F807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504825</xdr:rowOff>
    </xdr:from>
    <xdr:ext cx="95250" cy="213632"/>
    <xdr:sp macro="" textlink="">
      <xdr:nvSpPr>
        <xdr:cNvPr id="2777" name="Text Box 15">
          <a:extLst>
            <a:ext uri="{FF2B5EF4-FFF2-40B4-BE49-F238E27FC236}">
              <a16:creationId xmlns:a16="http://schemas.microsoft.com/office/drawing/2014/main" id="{0FB69D71-2747-4F48-9AA7-55E0506200C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504825</xdr:rowOff>
    </xdr:from>
    <xdr:ext cx="95250" cy="444331"/>
    <xdr:sp macro="" textlink="">
      <xdr:nvSpPr>
        <xdr:cNvPr id="2778" name="Text Box 15">
          <a:extLst>
            <a:ext uri="{FF2B5EF4-FFF2-40B4-BE49-F238E27FC236}">
              <a16:creationId xmlns:a16="http://schemas.microsoft.com/office/drawing/2014/main" id="{517C63EA-0295-4B64-9171-2C63EFC0A5E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41</xdr:row>
      <xdr:rowOff>170392</xdr:rowOff>
    </xdr:from>
    <xdr:ext cx="95250" cy="213632"/>
    <xdr:sp macro="" textlink="">
      <xdr:nvSpPr>
        <xdr:cNvPr id="2779" name="Text Box 15">
          <a:extLst>
            <a:ext uri="{FF2B5EF4-FFF2-40B4-BE49-F238E27FC236}">
              <a16:creationId xmlns:a16="http://schemas.microsoft.com/office/drawing/2014/main" id="{5A313F17-D1FD-44C1-B18F-58D62C2D1D9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80" name="Text Box 16">
          <a:extLst>
            <a:ext uri="{FF2B5EF4-FFF2-40B4-BE49-F238E27FC236}">
              <a16:creationId xmlns:a16="http://schemas.microsoft.com/office/drawing/2014/main" id="{4B8F285F-B70A-4E73-BED4-A04E9C3AD6B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81" name="Text Box 17">
          <a:extLst>
            <a:ext uri="{FF2B5EF4-FFF2-40B4-BE49-F238E27FC236}">
              <a16:creationId xmlns:a16="http://schemas.microsoft.com/office/drawing/2014/main" id="{AAE73DD7-D378-4157-81E1-9AF3770E4C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82" name="Text Box 18">
          <a:extLst>
            <a:ext uri="{FF2B5EF4-FFF2-40B4-BE49-F238E27FC236}">
              <a16:creationId xmlns:a16="http://schemas.microsoft.com/office/drawing/2014/main" id="{BF29F94C-AA33-4B63-8E06-ADD40F383B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83" name="Text Box 19">
          <a:extLst>
            <a:ext uri="{FF2B5EF4-FFF2-40B4-BE49-F238E27FC236}">
              <a16:creationId xmlns:a16="http://schemas.microsoft.com/office/drawing/2014/main" id="{24127D01-D534-44E2-83A4-0D6E591F4B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84" name="Text Box 16">
          <a:extLst>
            <a:ext uri="{FF2B5EF4-FFF2-40B4-BE49-F238E27FC236}">
              <a16:creationId xmlns:a16="http://schemas.microsoft.com/office/drawing/2014/main" id="{85732863-E4C7-41C1-BFAE-176F74D032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85" name="Text Box 17">
          <a:extLst>
            <a:ext uri="{FF2B5EF4-FFF2-40B4-BE49-F238E27FC236}">
              <a16:creationId xmlns:a16="http://schemas.microsoft.com/office/drawing/2014/main" id="{72A546AC-3014-418E-9881-CDADD61803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86" name="Text Box 18">
          <a:extLst>
            <a:ext uri="{FF2B5EF4-FFF2-40B4-BE49-F238E27FC236}">
              <a16:creationId xmlns:a16="http://schemas.microsoft.com/office/drawing/2014/main" id="{F083041F-DE9C-44C9-A1D5-DA9277B9C1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87" name="Text Box 19">
          <a:extLst>
            <a:ext uri="{FF2B5EF4-FFF2-40B4-BE49-F238E27FC236}">
              <a16:creationId xmlns:a16="http://schemas.microsoft.com/office/drawing/2014/main" id="{7C53BA28-EC24-4478-89D7-93D85E49EF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788" name="Text Box 16">
          <a:extLst>
            <a:ext uri="{FF2B5EF4-FFF2-40B4-BE49-F238E27FC236}">
              <a16:creationId xmlns:a16="http://schemas.microsoft.com/office/drawing/2014/main" id="{2D84B712-5062-42DB-84C2-F5D603779FF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789" name="Text Box 17">
          <a:extLst>
            <a:ext uri="{FF2B5EF4-FFF2-40B4-BE49-F238E27FC236}">
              <a16:creationId xmlns:a16="http://schemas.microsoft.com/office/drawing/2014/main" id="{09411808-584F-4CC2-BEED-F8F44FF2F81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790" name="Text Box 18">
          <a:extLst>
            <a:ext uri="{FF2B5EF4-FFF2-40B4-BE49-F238E27FC236}">
              <a16:creationId xmlns:a16="http://schemas.microsoft.com/office/drawing/2014/main" id="{6426E4C1-4FC0-4BF1-A14F-D8A4CBC29AA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791" name="Text Box 19">
          <a:extLst>
            <a:ext uri="{FF2B5EF4-FFF2-40B4-BE49-F238E27FC236}">
              <a16:creationId xmlns:a16="http://schemas.microsoft.com/office/drawing/2014/main" id="{67539081-EA85-4DBD-965E-E13864CFC6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2792" name="Text Box 15">
          <a:extLst>
            <a:ext uri="{FF2B5EF4-FFF2-40B4-BE49-F238E27FC236}">
              <a16:creationId xmlns:a16="http://schemas.microsoft.com/office/drawing/2014/main" id="{F8011CBA-A7E6-4F68-83CF-176196CCD36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93" name="Text Box 16">
          <a:extLst>
            <a:ext uri="{FF2B5EF4-FFF2-40B4-BE49-F238E27FC236}">
              <a16:creationId xmlns:a16="http://schemas.microsoft.com/office/drawing/2014/main" id="{42D0E925-BC46-45CB-A096-5DB68DCAD8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94" name="Text Box 17">
          <a:extLst>
            <a:ext uri="{FF2B5EF4-FFF2-40B4-BE49-F238E27FC236}">
              <a16:creationId xmlns:a16="http://schemas.microsoft.com/office/drawing/2014/main" id="{05E2F152-61B4-435F-B1D1-10921321CF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95" name="Text Box 18">
          <a:extLst>
            <a:ext uri="{FF2B5EF4-FFF2-40B4-BE49-F238E27FC236}">
              <a16:creationId xmlns:a16="http://schemas.microsoft.com/office/drawing/2014/main" id="{4E54D32F-ADC5-4CB0-A38D-A7D51A137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96" name="Text Box 19">
          <a:extLst>
            <a:ext uri="{FF2B5EF4-FFF2-40B4-BE49-F238E27FC236}">
              <a16:creationId xmlns:a16="http://schemas.microsoft.com/office/drawing/2014/main" id="{A9B05BC7-3D70-4502-BBBE-C97A367C5D0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97" name="Text Box 16">
          <a:extLst>
            <a:ext uri="{FF2B5EF4-FFF2-40B4-BE49-F238E27FC236}">
              <a16:creationId xmlns:a16="http://schemas.microsoft.com/office/drawing/2014/main" id="{58C8B268-3E72-4F5B-84C8-52BD9CDB7A9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98" name="Text Box 17">
          <a:extLst>
            <a:ext uri="{FF2B5EF4-FFF2-40B4-BE49-F238E27FC236}">
              <a16:creationId xmlns:a16="http://schemas.microsoft.com/office/drawing/2014/main" id="{823EC8AB-6FCE-48C3-B9BB-38EC274F583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99" name="Text Box 18">
          <a:extLst>
            <a:ext uri="{FF2B5EF4-FFF2-40B4-BE49-F238E27FC236}">
              <a16:creationId xmlns:a16="http://schemas.microsoft.com/office/drawing/2014/main" id="{B84A8924-DCFF-4B5B-8E33-18A0222A2C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0" name="Text Box 16">
          <a:extLst>
            <a:ext uri="{FF2B5EF4-FFF2-40B4-BE49-F238E27FC236}">
              <a16:creationId xmlns:a16="http://schemas.microsoft.com/office/drawing/2014/main" id="{EA700D8D-604D-4B30-B45F-DBFBC47B4F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1" name="Text Box 17">
          <a:extLst>
            <a:ext uri="{FF2B5EF4-FFF2-40B4-BE49-F238E27FC236}">
              <a16:creationId xmlns:a16="http://schemas.microsoft.com/office/drawing/2014/main" id="{CD356793-379D-4B01-AB82-198E30F0DA8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2" name="Text Box 18">
          <a:extLst>
            <a:ext uri="{FF2B5EF4-FFF2-40B4-BE49-F238E27FC236}">
              <a16:creationId xmlns:a16="http://schemas.microsoft.com/office/drawing/2014/main" id="{FC810D8F-0B9F-457A-BCEF-BA907C592C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3" name="Text Box 19">
          <a:extLst>
            <a:ext uri="{FF2B5EF4-FFF2-40B4-BE49-F238E27FC236}">
              <a16:creationId xmlns:a16="http://schemas.microsoft.com/office/drawing/2014/main" id="{D1E4DC2B-6294-46B1-BEEC-94948B5B81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4" name="Text Box 16">
          <a:extLst>
            <a:ext uri="{FF2B5EF4-FFF2-40B4-BE49-F238E27FC236}">
              <a16:creationId xmlns:a16="http://schemas.microsoft.com/office/drawing/2014/main" id="{567C5A12-6B8D-4224-AFB9-02A519B2B7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5" name="Text Box 17">
          <a:extLst>
            <a:ext uri="{FF2B5EF4-FFF2-40B4-BE49-F238E27FC236}">
              <a16:creationId xmlns:a16="http://schemas.microsoft.com/office/drawing/2014/main" id="{0C4FEC1E-F7A1-4D70-BF23-7A4FA6D6BE1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6" name="Text Box 18">
          <a:extLst>
            <a:ext uri="{FF2B5EF4-FFF2-40B4-BE49-F238E27FC236}">
              <a16:creationId xmlns:a16="http://schemas.microsoft.com/office/drawing/2014/main" id="{E81E92A4-E4A2-434C-BAC2-6DE9C428EC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7" name="Text Box 19">
          <a:extLst>
            <a:ext uri="{FF2B5EF4-FFF2-40B4-BE49-F238E27FC236}">
              <a16:creationId xmlns:a16="http://schemas.microsoft.com/office/drawing/2014/main" id="{B2D277C5-8825-4E1F-9BAA-624CE64B4D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504825</xdr:rowOff>
    </xdr:from>
    <xdr:ext cx="95250" cy="456743"/>
    <xdr:sp macro="" textlink="">
      <xdr:nvSpPr>
        <xdr:cNvPr id="2808" name="Text Box 15">
          <a:extLst>
            <a:ext uri="{FF2B5EF4-FFF2-40B4-BE49-F238E27FC236}">
              <a16:creationId xmlns:a16="http://schemas.microsoft.com/office/drawing/2014/main" id="{AD7FFCE6-9D99-4DE4-A104-B1B331E20486}"/>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504825</xdr:rowOff>
    </xdr:from>
    <xdr:ext cx="95250" cy="442269"/>
    <xdr:sp macro="" textlink="">
      <xdr:nvSpPr>
        <xdr:cNvPr id="2809" name="Text Box 15">
          <a:extLst>
            <a:ext uri="{FF2B5EF4-FFF2-40B4-BE49-F238E27FC236}">
              <a16:creationId xmlns:a16="http://schemas.microsoft.com/office/drawing/2014/main" id="{002CFAFA-2329-430A-A6D8-536569D997F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504825</xdr:rowOff>
    </xdr:from>
    <xdr:ext cx="95250" cy="442269"/>
    <xdr:sp macro="" textlink="">
      <xdr:nvSpPr>
        <xdr:cNvPr id="2810" name="Text Box 15">
          <a:extLst>
            <a:ext uri="{FF2B5EF4-FFF2-40B4-BE49-F238E27FC236}">
              <a16:creationId xmlns:a16="http://schemas.microsoft.com/office/drawing/2014/main" id="{47136320-8EF1-4190-B429-4990FA3011DC}"/>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504825</xdr:rowOff>
    </xdr:from>
    <xdr:ext cx="95250" cy="213632"/>
    <xdr:sp macro="" textlink="">
      <xdr:nvSpPr>
        <xdr:cNvPr id="2811" name="Text Box 15">
          <a:extLst>
            <a:ext uri="{FF2B5EF4-FFF2-40B4-BE49-F238E27FC236}">
              <a16:creationId xmlns:a16="http://schemas.microsoft.com/office/drawing/2014/main" id="{65A44950-1162-4AD1-A1CA-A7C2395C8EF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504825</xdr:rowOff>
    </xdr:from>
    <xdr:ext cx="95250" cy="444331"/>
    <xdr:sp macro="" textlink="">
      <xdr:nvSpPr>
        <xdr:cNvPr id="2812" name="Text Box 15">
          <a:extLst>
            <a:ext uri="{FF2B5EF4-FFF2-40B4-BE49-F238E27FC236}">
              <a16:creationId xmlns:a16="http://schemas.microsoft.com/office/drawing/2014/main" id="{DD1AD90E-FC8B-476B-B564-4FCE63446CD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504825</xdr:rowOff>
    </xdr:from>
    <xdr:ext cx="95250" cy="213632"/>
    <xdr:sp macro="" textlink="">
      <xdr:nvSpPr>
        <xdr:cNvPr id="2813" name="Text Box 15">
          <a:extLst>
            <a:ext uri="{FF2B5EF4-FFF2-40B4-BE49-F238E27FC236}">
              <a16:creationId xmlns:a16="http://schemas.microsoft.com/office/drawing/2014/main" id="{599B8BDC-62C0-49C8-BEF4-DC29A4DA7EA7}"/>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14" name="Text Box 16">
          <a:extLst>
            <a:ext uri="{FF2B5EF4-FFF2-40B4-BE49-F238E27FC236}">
              <a16:creationId xmlns:a16="http://schemas.microsoft.com/office/drawing/2014/main" id="{3AF0EBD9-5D6E-40A1-9E74-AAD7F805B6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15" name="Text Box 17">
          <a:extLst>
            <a:ext uri="{FF2B5EF4-FFF2-40B4-BE49-F238E27FC236}">
              <a16:creationId xmlns:a16="http://schemas.microsoft.com/office/drawing/2014/main" id="{93F75A0C-84C5-4B59-A0E4-5D408327C99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16" name="Text Box 18">
          <a:extLst>
            <a:ext uri="{FF2B5EF4-FFF2-40B4-BE49-F238E27FC236}">
              <a16:creationId xmlns:a16="http://schemas.microsoft.com/office/drawing/2014/main" id="{5D98FF1B-34D6-41D2-B341-279936094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17" name="Text Box 19">
          <a:extLst>
            <a:ext uri="{FF2B5EF4-FFF2-40B4-BE49-F238E27FC236}">
              <a16:creationId xmlns:a16="http://schemas.microsoft.com/office/drawing/2014/main" id="{153CEADB-C5DC-48D5-BB2E-FD15392ADC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18" name="Text Box 16">
          <a:extLst>
            <a:ext uri="{FF2B5EF4-FFF2-40B4-BE49-F238E27FC236}">
              <a16:creationId xmlns:a16="http://schemas.microsoft.com/office/drawing/2014/main" id="{491EE480-249F-4C59-99A0-919F447003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19" name="Text Box 17">
          <a:extLst>
            <a:ext uri="{FF2B5EF4-FFF2-40B4-BE49-F238E27FC236}">
              <a16:creationId xmlns:a16="http://schemas.microsoft.com/office/drawing/2014/main" id="{D486C07E-C10F-4AFD-9B6A-1E75381E2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20" name="Text Box 18">
          <a:extLst>
            <a:ext uri="{FF2B5EF4-FFF2-40B4-BE49-F238E27FC236}">
              <a16:creationId xmlns:a16="http://schemas.microsoft.com/office/drawing/2014/main" id="{F41162CE-314E-40C7-80E9-291C8126E2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21" name="Text Box 19">
          <a:extLst>
            <a:ext uri="{FF2B5EF4-FFF2-40B4-BE49-F238E27FC236}">
              <a16:creationId xmlns:a16="http://schemas.microsoft.com/office/drawing/2014/main" id="{D884D22F-49CA-489A-9802-E097A504C04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822" name="Text Box 16">
          <a:extLst>
            <a:ext uri="{FF2B5EF4-FFF2-40B4-BE49-F238E27FC236}">
              <a16:creationId xmlns:a16="http://schemas.microsoft.com/office/drawing/2014/main" id="{B19A58AC-8B8B-4450-99D0-B730A4C4218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823" name="Text Box 17">
          <a:extLst>
            <a:ext uri="{FF2B5EF4-FFF2-40B4-BE49-F238E27FC236}">
              <a16:creationId xmlns:a16="http://schemas.microsoft.com/office/drawing/2014/main" id="{AC03FD42-B211-4316-AB5D-B0632E01AEC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824" name="Text Box 18">
          <a:extLst>
            <a:ext uri="{FF2B5EF4-FFF2-40B4-BE49-F238E27FC236}">
              <a16:creationId xmlns:a16="http://schemas.microsoft.com/office/drawing/2014/main" id="{4D9858AD-C340-4329-93A2-022F9256E3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825" name="Text Box 19">
          <a:extLst>
            <a:ext uri="{FF2B5EF4-FFF2-40B4-BE49-F238E27FC236}">
              <a16:creationId xmlns:a16="http://schemas.microsoft.com/office/drawing/2014/main" id="{C4CA7200-1B61-4462-933D-CD162193619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2826" name="Text Box 15">
          <a:extLst>
            <a:ext uri="{FF2B5EF4-FFF2-40B4-BE49-F238E27FC236}">
              <a16:creationId xmlns:a16="http://schemas.microsoft.com/office/drawing/2014/main" id="{56480626-D716-4D88-BD57-ACFE2236632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27" name="Text Box 16">
          <a:extLst>
            <a:ext uri="{FF2B5EF4-FFF2-40B4-BE49-F238E27FC236}">
              <a16:creationId xmlns:a16="http://schemas.microsoft.com/office/drawing/2014/main" id="{A5A56C07-FF21-4E1D-9451-2D86C8D417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28" name="Text Box 17">
          <a:extLst>
            <a:ext uri="{FF2B5EF4-FFF2-40B4-BE49-F238E27FC236}">
              <a16:creationId xmlns:a16="http://schemas.microsoft.com/office/drawing/2014/main" id="{367F0471-6037-48D3-B836-BE243D1946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29" name="Text Box 18">
          <a:extLst>
            <a:ext uri="{FF2B5EF4-FFF2-40B4-BE49-F238E27FC236}">
              <a16:creationId xmlns:a16="http://schemas.microsoft.com/office/drawing/2014/main" id="{FB648CAE-163D-45EE-862B-61170EA765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30" name="Text Box 19">
          <a:extLst>
            <a:ext uri="{FF2B5EF4-FFF2-40B4-BE49-F238E27FC236}">
              <a16:creationId xmlns:a16="http://schemas.microsoft.com/office/drawing/2014/main" id="{A93E09D1-6352-4075-BB9D-C80D8E4477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43</xdr:row>
      <xdr:rowOff>504825</xdr:rowOff>
    </xdr:from>
    <xdr:ext cx="95250" cy="442269"/>
    <xdr:sp macro="" textlink="">
      <xdr:nvSpPr>
        <xdr:cNvPr id="2831" name="Text Box 15">
          <a:extLst>
            <a:ext uri="{FF2B5EF4-FFF2-40B4-BE49-F238E27FC236}">
              <a16:creationId xmlns:a16="http://schemas.microsoft.com/office/drawing/2014/main" id="{F2FA7A70-EEBF-4E04-A377-7C54F745E94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32" name="Text Box 16">
          <a:extLst>
            <a:ext uri="{FF2B5EF4-FFF2-40B4-BE49-F238E27FC236}">
              <a16:creationId xmlns:a16="http://schemas.microsoft.com/office/drawing/2014/main" id="{F098900C-F7E3-4A05-B380-50F6C35D78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33" name="Text Box 17">
          <a:extLst>
            <a:ext uri="{FF2B5EF4-FFF2-40B4-BE49-F238E27FC236}">
              <a16:creationId xmlns:a16="http://schemas.microsoft.com/office/drawing/2014/main" id="{C7265244-8945-4CA3-BAC8-A3313FAECA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34" name="Text Box 18">
          <a:extLst>
            <a:ext uri="{FF2B5EF4-FFF2-40B4-BE49-F238E27FC236}">
              <a16:creationId xmlns:a16="http://schemas.microsoft.com/office/drawing/2014/main" id="{5CE46923-DD54-45DB-891C-A6A37C9C34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35" name="Text Box 16">
          <a:extLst>
            <a:ext uri="{FF2B5EF4-FFF2-40B4-BE49-F238E27FC236}">
              <a16:creationId xmlns:a16="http://schemas.microsoft.com/office/drawing/2014/main" id="{979D00C5-B3F0-43FB-80E3-A0D9ACE09B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36" name="Text Box 17">
          <a:extLst>
            <a:ext uri="{FF2B5EF4-FFF2-40B4-BE49-F238E27FC236}">
              <a16:creationId xmlns:a16="http://schemas.microsoft.com/office/drawing/2014/main" id="{E96B9E07-2E50-441B-B070-483168642D4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37" name="Text Box 18">
          <a:extLst>
            <a:ext uri="{FF2B5EF4-FFF2-40B4-BE49-F238E27FC236}">
              <a16:creationId xmlns:a16="http://schemas.microsoft.com/office/drawing/2014/main" id="{65F7ECA6-5003-4B58-8F6F-2C659FA786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38" name="Text Box 19">
          <a:extLst>
            <a:ext uri="{FF2B5EF4-FFF2-40B4-BE49-F238E27FC236}">
              <a16:creationId xmlns:a16="http://schemas.microsoft.com/office/drawing/2014/main" id="{4BA17647-44D7-40F7-B3D3-978E8DECF9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39" name="Text Box 16">
          <a:extLst>
            <a:ext uri="{FF2B5EF4-FFF2-40B4-BE49-F238E27FC236}">
              <a16:creationId xmlns:a16="http://schemas.microsoft.com/office/drawing/2014/main" id="{A50A6B9B-FF86-48E7-9A99-C4A9272B7C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40" name="Text Box 17">
          <a:extLst>
            <a:ext uri="{FF2B5EF4-FFF2-40B4-BE49-F238E27FC236}">
              <a16:creationId xmlns:a16="http://schemas.microsoft.com/office/drawing/2014/main" id="{1A449208-272D-48C0-ABBA-6221D2EE76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41" name="Text Box 18">
          <a:extLst>
            <a:ext uri="{FF2B5EF4-FFF2-40B4-BE49-F238E27FC236}">
              <a16:creationId xmlns:a16="http://schemas.microsoft.com/office/drawing/2014/main" id="{3EEACE26-C85A-4D22-BF31-31BDF60C3E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45</xdr:row>
      <xdr:rowOff>170392</xdr:rowOff>
    </xdr:from>
    <xdr:ext cx="95250" cy="213632"/>
    <xdr:sp macro="" textlink="">
      <xdr:nvSpPr>
        <xdr:cNvPr id="2842" name="Text Box 15">
          <a:extLst>
            <a:ext uri="{FF2B5EF4-FFF2-40B4-BE49-F238E27FC236}">
              <a16:creationId xmlns:a16="http://schemas.microsoft.com/office/drawing/2014/main" id="{AEB3F171-C214-4AFC-BDB0-FE2D2B0B0FD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43" name="Text Box 16">
          <a:extLst>
            <a:ext uri="{FF2B5EF4-FFF2-40B4-BE49-F238E27FC236}">
              <a16:creationId xmlns:a16="http://schemas.microsoft.com/office/drawing/2014/main" id="{5FB2B342-4A1B-4047-8BFE-2167CF79BE7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44" name="Text Box 17">
          <a:extLst>
            <a:ext uri="{FF2B5EF4-FFF2-40B4-BE49-F238E27FC236}">
              <a16:creationId xmlns:a16="http://schemas.microsoft.com/office/drawing/2014/main" id="{4BCDF5A3-56E9-4397-8C0F-95752003E3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45" name="Text Box 18">
          <a:extLst>
            <a:ext uri="{FF2B5EF4-FFF2-40B4-BE49-F238E27FC236}">
              <a16:creationId xmlns:a16="http://schemas.microsoft.com/office/drawing/2014/main" id="{3E5BB214-7905-4715-88E9-C92E1679C4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46" name="Text Box 19">
          <a:extLst>
            <a:ext uri="{FF2B5EF4-FFF2-40B4-BE49-F238E27FC236}">
              <a16:creationId xmlns:a16="http://schemas.microsoft.com/office/drawing/2014/main" id="{7A6BBD48-7799-44E3-9627-BE4159E7F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47" name="Text Box 16">
          <a:extLst>
            <a:ext uri="{FF2B5EF4-FFF2-40B4-BE49-F238E27FC236}">
              <a16:creationId xmlns:a16="http://schemas.microsoft.com/office/drawing/2014/main" id="{85410CA5-917A-4C2B-A16D-B80324037F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48" name="Text Box 17">
          <a:extLst>
            <a:ext uri="{FF2B5EF4-FFF2-40B4-BE49-F238E27FC236}">
              <a16:creationId xmlns:a16="http://schemas.microsoft.com/office/drawing/2014/main" id="{853BC0D2-3CC9-47B0-8BDC-C0EEEBEB4C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49" name="Text Box 18">
          <a:extLst>
            <a:ext uri="{FF2B5EF4-FFF2-40B4-BE49-F238E27FC236}">
              <a16:creationId xmlns:a16="http://schemas.microsoft.com/office/drawing/2014/main" id="{9A347872-D25D-4D24-8D51-9398A1F182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50" name="Text Box 19">
          <a:extLst>
            <a:ext uri="{FF2B5EF4-FFF2-40B4-BE49-F238E27FC236}">
              <a16:creationId xmlns:a16="http://schemas.microsoft.com/office/drawing/2014/main" id="{31E497B0-9D69-4931-B2FD-264EA51D3D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42</xdr:row>
      <xdr:rowOff>0</xdr:rowOff>
    </xdr:from>
    <xdr:ext cx="95250" cy="171450"/>
    <xdr:sp macro="" textlink="">
      <xdr:nvSpPr>
        <xdr:cNvPr id="2851" name="Text Box 16">
          <a:extLst>
            <a:ext uri="{FF2B5EF4-FFF2-40B4-BE49-F238E27FC236}">
              <a16:creationId xmlns:a16="http://schemas.microsoft.com/office/drawing/2014/main" id="{B4116085-AAA1-4B74-90D1-4EABEA14F02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42</xdr:row>
      <xdr:rowOff>0</xdr:rowOff>
    </xdr:from>
    <xdr:ext cx="95250" cy="171450"/>
    <xdr:sp macro="" textlink="">
      <xdr:nvSpPr>
        <xdr:cNvPr id="2852" name="Text Box 17">
          <a:extLst>
            <a:ext uri="{FF2B5EF4-FFF2-40B4-BE49-F238E27FC236}">
              <a16:creationId xmlns:a16="http://schemas.microsoft.com/office/drawing/2014/main" id="{A584C490-3D7B-4139-BC38-254E7F6A95D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42</xdr:row>
      <xdr:rowOff>0</xdr:rowOff>
    </xdr:from>
    <xdr:ext cx="95250" cy="171450"/>
    <xdr:sp macro="" textlink="">
      <xdr:nvSpPr>
        <xdr:cNvPr id="2853" name="Text Box 18">
          <a:extLst>
            <a:ext uri="{FF2B5EF4-FFF2-40B4-BE49-F238E27FC236}">
              <a16:creationId xmlns:a16="http://schemas.microsoft.com/office/drawing/2014/main" id="{9572B1DB-4A0C-4942-8720-50261741471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42</xdr:row>
      <xdr:rowOff>0</xdr:rowOff>
    </xdr:from>
    <xdr:ext cx="95250" cy="171450"/>
    <xdr:sp macro="" textlink="">
      <xdr:nvSpPr>
        <xdr:cNvPr id="2854" name="Text Box 19">
          <a:extLst>
            <a:ext uri="{FF2B5EF4-FFF2-40B4-BE49-F238E27FC236}">
              <a16:creationId xmlns:a16="http://schemas.microsoft.com/office/drawing/2014/main" id="{334311D2-E6D2-4B07-BD61-A25833BF9A0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2855" name="Text Box 15">
          <a:extLst>
            <a:ext uri="{FF2B5EF4-FFF2-40B4-BE49-F238E27FC236}">
              <a16:creationId xmlns:a16="http://schemas.microsoft.com/office/drawing/2014/main" id="{267DE68C-0242-43AB-9B2F-E7C510222F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56" name="Text Box 16">
          <a:extLst>
            <a:ext uri="{FF2B5EF4-FFF2-40B4-BE49-F238E27FC236}">
              <a16:creationId xmlns:a16="http://schemas.microsoft.com/office/drawing/2014/main" id="{DE7F601A-947B-4C84-B589-2429AFD3DF6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57" name="Text Box 17">
          <a:extLst>
            <a:ext uri="{FF2B5EF4-FFF2-40B4-BE49-F238E27FC236}">
              <a16:creationId xmlns:a16="http://schemas.microsoft.com/office/drawing/2014/main" id="{FDA95DBA-BD1A-453D-9F6D-91748DE10F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58" name="Text Box 18">
          <a:extLst>
            <a:ext uri="{FF2B5EF4-FFF2-40B4-BE49-F238E27FC236}">
              <a16:creationId xmlns:a16="http://schemas.microsoft.com/office/drawing/2014/main" id="{F50C2326-C843-414E-84A4-C51B12E40B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59" name="Text Box 19">
          <a:extLst>
            <a:ext uri="{FF2B5EF4-FFF2-40B4-BE49-F238E27FC236}">
              <a16:creationId xmlns:a16="http://schemas.microsoft.com/office/drawing/2014/main" id="{9C741AAC-B45C-4E01-AE27-22202A341A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60" name="Text Box 16">
          <a:extLst>
            <a:ext uri="{FF2B5EF4-FFF2-40B4-BE49-F238E27FC236}">
              <a16:creationId xmlns:a16="http://schemas.microsoft.com/office/drawing/2014/main" id="{ED43533A-7D48-4082-B8FF-05ED42F790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61" name="Text Box 17">
          <a:extLst>
            <a:ext uri="{FF2B5EF4-FFF2-40B4-BE49-F238E27FC236}">
              <a16:creationId xmlns:a16="http://schemas.microsoft.com/office/drawing/2014/main" id="{F432460B-CF5E-4169-9E75-FCD1229C61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45</xdr:row>
      <xdr:rowOff>15875</xdr:rowOff>
    </xdr:from>
    <xdr:ext cx="95250" cy="171450"/>
    <xdr:sp macro="" textlink="">
      <xdr:nvSpPr>
        <xdr:cNvPr id="2862" name="Text Box 18">
          <a:extLst>
            <a:ext uri="{FF2B5EF4-FFF2-40B4-BE49-F238E27FC236}">
              <a16:creationId xmlns:a16="http://schemas.microsoft.com/office/drawing/2014/main" id="{08DBFA39-E708-453D-B0B6-4DB44FE6F45D}"/>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63" name="Text Box 16">
          <a:extLst>
            <a:ext uri="{FF2B5EF4-FFF2-40B4-BE49-F238E27FC236}">
              <a16:creationId xmlns:a16="http://schemas.microsoft.com/office/drawing/2014/main" id="{1969233D-4CFD-4B2A-BAEF-2968F2A616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64" name="Text Box 17">
          <a:extLst>
            <a:ext uri="{FF2B5EF4-FFF2-40B4-BE49-F238E27FC236}">
              <a16:creationId xmlns:a16="http://schemas.microsoft.com/office/drawing/2014/main" id="{9510CC1A-CA6F-497B-97CA-27E7EE9FBF1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65" name="Text Box 18">
          <a:extLst>
            <a:ext uri="{FF2B5EF4-FFF2-40B4-BE49-F238E27FC236}">
              <a16:creationId xmlns:a16="http://schemas.microsoft.com/office/drawing/2014/main" id="{1362AF0C-B8E8-4A90-B8F8-01B856ACF0C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66" name="Text Box 19">
          <a:extLst>
            <a:ext uri="{FF2B5EF4-FFF2-40B4-BE49-F238E27FC236}">
              <a16:creationId xmlns:a16="http://schemas.microsoft.com/office/drawing/2014/main" id="{6A8A5A1B-2711-4F5C-AD4E-6D19FDC4DC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67" name="Text Box 16">
          <a:extLst>
            <a:ext uri="{FF2B5EF4-FFF2-40B4-BE49-F238E27FC236}">
              <a16:creationId xmlns:a16="http://schemas.microsoft.com/office/drawing/2014/main" id="{EEF2A8CD-DF5F-4C35-9709-592D059146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45</xdr:row>
      <xdr:rowOff>170392</xdr:rowOff>
    </xdr:from>
    <xdr:ext cx="95250" cy="213632"/>
    <xdr:sp macro="" textlink="">
      <xdr:nvSpPr>
        <xdr:cNvPr id="2868" name="Text Box 15">
          <a:extLst>
            <a:ext uri="{FF2B5EF4-FFF2-40B4-BE49-F238E27FC236}">
              <a16:creationId xmlns:a16="http://schemas.microsoft.com/office/drawing/2014/main" id="{A28B6FE7-43C8-417D-8ED7-0869B7E19CA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448496"/>
    <xdr:sp macro="" textlink="">
      <xdr:nvSpPr>
        <xdr:cNvPr id="2869" name="Text Box 15">
          <a:extLst>
            <a:ext uri="{FF2B5EF4-FFF2-40B4-BE49-F238E27FC236}">
              <a16:creationId xmlns:a16="http://schemas.microsoft.com/office/drawing/2014/main" id="{30A09579-AC9E-4EC1-A2DE-7E678D0FD38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504825</xdr:rowOff>
    </xdr:from>
    <xdr:ext cx="95250" cy="442269"/>
    <xdr:sp macro="" textlink="">
      <xdr:nvSpPr>
        <xdr:cNvPr id="2870" name="Text Box 15">
          <a:extLst>
            <a:ext uri="{FF2B5EF4-FFF2-40B4-BE49-F238E27FC236}">
              <a16:creationId xmlns:a16="http://schemas.microsoft.com/office/drawing/2014/main" id="{8943C15E-2906-4ADA-B686-7FBF7F6897AF}"/>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504825</xdr:rowOff>
    </xdr:from>
    <xdr:ext cx="95250" cy="442269"/>
    <xdr:sp macro="" textlink="">
      <xdr:nvSpPr>
        <xdr:cNvPr id="2871" name="Text Box 15">
          <a:extLst>
            <a:ext uri="{FF2B5EF4-FFF2-40B4-BE49-F238E27FC236}">
              <a16:creationId xmlns:a16="http://schemas.microsoft.com/office/drawing/2014/main" id="{EAE471F7-68D9-47BC-A7AD-A50697D7BC6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213632"/>
    <xdr:sp macro="" textlink="">
      <xdr:nvSpPr>
        <xdr:cNvPr id="2872" name="Text Box 15">
          <a:extLst>
            <a:ext uri="{FF2B5EF4-FFF2-40B4-BE49-F238E27FC236}">
              <a16:creationId xmlns:a16="http://schemas.microsoft.com/office/drawing/2014/main" id="{C7D6E62A-5F56-4371-810E-2F5D4A0945A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444331"/>
    <xdr:sp macro="" textlink="">
      <xdr:nvSpPr>
        <xdr:cNvPr id="2873" name="Text Box 15">
          <a:extLst>
            <a:ext uri="{FF2B5EF4-FFF2-40B4-BE49-F238E27FC236}">
              <a16:creationId xmlns:a16="http://schemas.microsoft.com/office/drawing/2014/main" id="{AAB36B82-5557-4A71-B554-539EF83606E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45</xdr:row>
      <xdr:rowOff>170392</xdr:rowOff>
    </xdr:from>
    <xdr:ext cx="95250" cy="213632"/>
    <xdr:sp macro="" textlink="">
      <xdr:nvSpPr>
        <xdr:cNvPr id="2874" name="Text Box 15">
          <a:extLst>
            <a:ext uri="{FF2B5EF4-FFF2-40B4-BE49-F238E27FC236}">
              <a16:creationId xmlns:a16="http://schemas.microsoft.com/office/drawing/2014/main" id="{E6C116F8-E0D7-4886-AD56-B013C463555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75" name="Text Box 16">
          <a:extLst>
            <a:ext uri="{FF2B5EF4-FFF2-40B4-BE49-F238E27FC236}">
              <a16:creationId xmlns:a16="http://schemas.microsoft.com/office/drawing/2014/main" id="{82F1A8D8-1FDE-41EE-A84F-CA4A4E5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76" name="Text Box 17">
          <a:extLst>
            <a:ext uri="{FF2B5EF4-FFF2-40B4-BE49-F238E27FC236}">
              <a16:creationId xmlns:a16="http://schemas.microsoft.com/office/drawing/2014/main" id="{60AAABE1-2D38-40C6-A1EA-CCD21435E45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77" name="Text Box 18">
          <a:extLst>
            <a:ext uri="{FF2B5EF4-FFF2-40B4-BE49-F238E27FC236}">
              <a16:creationId xmlns:a16="http://schemas.microsoft.com/office/drawing/2014/main" id="{F7EB504D-6520-48DC-A620-3D17120C446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78" name="Text Box 19">
          <a:extLst>
            <a:ext uri="{FF2B5EF4-FFF2-40B4-BE49-F238E27FC236}">
              <a16:creationId xmlns:a16="http://schemas.microsoft.com/office/drawing/2014/main" id="{7C89BCBE-B5A4-448A-A36C-CBC41D5E00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79" name="Text Box 16">
          <a:extLst>
            <a:ext uri="{FF2B5EF4-FFF2-40B4-BE49-F238E27FC236}">
              <a16:creationId xmlns:a16="http://schemas.microsoft.com/office/drawing/2014/main" id="{6D8D1E37-C9B2-4B14-B420-8C44115B82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80" name="Text Box 17">
          <a:extLst>
            <a:ext uri="{FF2B5EF4-FFF2-40B4-BE49-F238E27FC236}">
              <a16:creationId xmlns:a16="http://schemas.microsoft.com/office/drawing/2014/main" id="{593DED63-282A-4A02-9C97-1A5AE24671C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81" name="Text Box 18">
          <a:extLst>
            <a:ext uri="{FF2B5EF4-FFF2-40B4-BE49-F238E27FC236}">
              <a16:creationId xmlns:a16="http://schemas.microsoft.com/office/drawing/2014/main" id="{6C199D2E-1CDB-485E-8C7B-1D94E1F253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82" name="Text Box 19">
          <a:extLst>
            <a:ext uri="{FF2B5EF4-FFF2-40B4-BE49-F238E27FC236}">
              <a16:creationId xmlns:a16="http://schemas.microsoft.com/office/drawing/2014/main" id="{B80A95A6-2064-497F-BFF8-31AA7741821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883" name="Text Box 16">
          <a:extLst>
            <a:ext uri="{FF2B5EF4-FFF2-40B4-BE49-F238E27FC236}">
              <a16:creationId xmlns:a16="http://schemas.microsoft.com/office/drawing/2014/main" id="{355087B6-109A-4F60-BE2B-33C6D161FD5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884" name="Text Box 17">
          <a:extLst>
            <a:ext uri="{FF2B5EF4-FFF2-40B4-BE49-F238E27FC236}">
              <a16:creationId xmlns:a16="http://schemas.microsoft.com/office/drawing/2014/main" id="{436D80C8-2C53-499C-83BD-FA88D95DCCA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885" name="Text Box 18">
          <a:extLst>
            <a:ext uri="{FF2B5EF4-FFF2-40B4-BE49-F238E27FC236}">
              <a16:creationId xmlns:a16="http://schemas.microsoft.com/office/drawing/2014/main" id="{F9DDE7C4-7C1C-45A7-B2F3-545501CC0B4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886" name="Text Box 19">
          <a:extLst>
            <a:ext uri="{FF2B5EF4-FFF2-40B4-BE49-F238E27FC236}">
              <a16:creationId xmlns:a16="http://schemas.microsoft.com/office/drawing/2014/main" id="{D7F3E737-030F-43D1-B732-F7DEBAAD6CF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2887" name="Text Box 15">
          <a:extLst>
            <a:ext uri="{FF2B5EF4-FFF2-40B4-BE49-F238E27FC236}">
              <a16:creationId xmlns:a16="http://schemas.microsoft.com/office/drawing/2014/main" id="{E7B3A6C4-2193-45C6-A62F-B104E6C6F01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88" name="Text Box 16">
          <a:extLst>
            <a:ext uri="{FF2B5EF4-FFF2-40B4-BE49-F238E27FC236}">
              <a16:creationId xmlns:a16="http://schemas.microsoft.com/office/drawing/2014/main" id="{A4D766A2-B8B0-4C93-B377-CEA22C3046F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89" name="Text Box 17">
          <a:extLst>
            <a:ext uri="{FF2B5EF4-FFF2-40B4-BE49-F238E27FC236}">
              <a16:creationId xmlns:a16="http://schemas.microsoft.com/office/drawing/2014/main" id="{D12E5C23-8B8D-4E44-8D5D-8B41025CEC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90" name="Text Box 18">
          <a:extLst>
            <a:ext uri="{FF2B5EF4-FFF2-40B4-BE49-F238E27FC236}">
              <a16:creationId xmlns:a16="http://schemas.microsoft.com/office/drawing/2014/main" id="{9BF026BF-B7D1-484D-B8F4-D3B05463C8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91" name="Text Box 19">
          <a:extLst>
            <a:ext uri="{FF2B5EF4-FFF2-40B4-BE49-F238E27FC236}">
              <a16:creationId xmlns:a16="http://schemas.microsoft.com/office/drawing/2014/main" id="{FE115078-4315-4DED-8B4F-31DC300581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92" name="Text Box 16">
          <a:extLst>
            <a:ext uri="{FF2B5EF4-FFF2-40B4-BE49-F238E27FC236}">
              <a16:creationId xmlns:a16="http://schemas.microsoft.com/office/drawing/2014/main" id="{3BDCA37C-3881-4348-B9D4-C613F74F4BF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93" name="Text Box 17">
          <a:extLst>
            <a:ext uri="{FF2B5EF4-FFF2-40B4-BE49-F238E27FC236}">
              <a16:creationId xmlns:a16="http://schemas.microsoft.com/office/drawing/2014/main" id="{DCE26F8F-E863-40E5-A5E4-38607D42C1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94" name="Text Box 18">
          <a:extLst>
            <a:ext uri="{FF2B5EF4-FFF2-40B4-BE49-F238E27FC236}">
              <a16:creationId xmlns:a16="http://schemas.microsoft.com/office/drawing/2014/main" id="{A75876A6-3F2E-4A7C-8D4F-5F931A8CE24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895" name="Text Box 16">
          <a:extLst>
            <a:ext uri="{FF2B5EF4-FFF2-40B4-BE49-F238E27FC236}">
              <a16:creationId xmlns:a16="http://schemas.microsoft.com/office/drawing/2014/main" id="{549D85A5-65AB-454E-81D0-05C635F00A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896" name="Text Box 17">
          <a:extLst>
            <a:ext uri="{FF2B5EF4-FFF2-40B4-BE49-F238E27FC236}">
              <a16:creationId xmlns:a16="http://schemas.microsoft.com/office/drawing/2014/main" id="{844EB94A-DB07-40CF-8775-09ED44121E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897" name="Text Box 18">
          <a:extLst>
            <a:ext uri="{FF2B5EF4-FFF2-40B4-BE49-F238E27FC236}">
              <a16:creationId xmlns:a16="http://schemas.microsoft.com/office/drawing/2014/main" id="{46F99CD3-382A-4FC7-8CE3-E57A41B26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898" name="Text Box 19">
          <a:extLst>
            <a:ext uri="{FF2B5EF4-FFF2-40B4-BE49-F238E27FC236}">
              <a16:creationId xmlns:a16="http://schemas.microsoft.com/office/drawing/2014/main" id="{63B622A7-87ED-4145-B414-7836779D7B8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899" name="Text Box 16">
          <a:extLst>
            <a:ext uri="{FF2B5EF4-FFF2-40B4-BE49-F238E27FC236}">
              <a16:creationId xmlns:a16="http://schemas.microsoft.com/office/drawing/2014/main" id="{03AA7EB5-69FD-4436-8939-3154656108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00" name="Text Box 17">
          <a:extLst>
            <a:ext uri="{FF2B5EF4-FFF2-40B4-BE49-F238E27FC236}">
              <a16:creationId xmlns:a16="http://schemas.microsoft.com/office/drawing/2014/main" id="{1A96D203-A50C-4CF3-9F89-7D782AE209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01" name="Text Box 18">
          <a:extLst>
            <a:ext uri="{FF2B5EF4-FFF2-40B4-BE49-F238E27FC236}">
              <a16:creationId xmlns:a16="http://schemas.microsoft.com/office/drawing/2014/main" id="{805FE468-B4AC-41EB-9EE5-BE15E1FAA2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02" name="Text Box 19">
          <a:extLst>
            <a:ext uri="{FF2B5EF4-FFF2-40B4-BE49-F238E27FC236}">
              <a16:creationId xmlns:a16="http://schemas.microsoft.com/office/drawing/2014/main" id="{0CF40BEE-8A62-4837-B327-2A990630DA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456743"/>
    <xdr:sp macro="" textlink="">
      <xdr:nvSpPr>
        <xdr:cNvPr id="2903" name="Text Box 15">
          <a:extLst>
            <a:ext uri="{FF2B5EF4-FFF2-40B4-BE49-F238E27FC236}">
              <a16:creationId xmlns:a16="http://schemas.microsoft.com/office/drawing/2014/main" id="{A7E1DBB6-1B68-437E-A138-4BB97CD628A3}"/>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504825</xdr:rowOff>
    </xdr:from>
    <xdr:ext cx="95250" cy="442269"/>
    <xdr:sp macro="" textlink="">
      <xdr:nvSpPr>
        <xdr:cNvPr id="2904" name="Text Box 15">
          <a:extLst>
            <a:ext uri="{FF2B5EF4-FFF2-40B4-BE49-F238E27FC236}">
              <a16:creationId xmlns:a16="http://schemas.microsoft.com/office/drawing/2014/main" id="{E1787B72-318D-4284-8E3A-D2F629D349E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504825</xdr:rowOff>
    </xdr:from>
    <xdr:ext cx="95250" cy="442269"/>
    <xdr:sp macro="" textlink="">
      <xdr:nvSpPr>
        <xdr:cNvPr id="2905" name="Text Box 15">
          <a:extLst>
            <a:ext uri="{FF2B5EF4-FFF2-40B4-BE49-F238E27FC236}">
              <a16:creationId xmlns:a16="http://schemas.microsoft.com/office/drawing/2014/main" id="{100E7B44-27B5-4E60-949B-1020C8B934C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213632"/>
    <xdr:sp macro="" textlink="">
      <xdr:nvSpPr>
        <xdr:cNvPr id="2906" name="Text Box 15">
          <a:extLst>
            <a:ext uri="{FF2B5EF4-FFF2-40B4-BE49-F238E27FC236}">
              <a16:creationId xmlns:a16="http://schemas.microsoft.com/office/drawing/2014/main" id="{D614B1BC-0B15-424A-8DD3-681815D567B0}"/>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444331"/>
    <xdr:sp macro="" textlink="">
      <xdr:nvSpPr>
        <xdr:cNvPr id="2907" name="Text Box 15">
          <a:extLst>
            <a:ext uri="{FF2B5EF4-FFF2-40B4-BE49-F238E27FC236}">
              <a16:creationId xmlns:a16="http://schemas.microsoft.com/office/drawing/2014/main" id="{35E83B59-1524-4299-A2C3-B9FFB2D9AA1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504825</xdr:rowOff>
    </xdr:from>
    <xdr:ext cx="95250" cy="213632"/>
    <xdr:sp macro="" textlink="">
      <xdr:nvSpPr>
        <xdr:cNvPr id="2908" name="Text Box 15">
          <a:extLst>
            <a:ext uri="{FF2B5EF4-FFF2-40B4-BE49-F238E27FC236}">
              <a16:creationId xmlns:a16="http://schemas.microsoft.com/office/drawing/2014/main" id="{98109618-AEE1-4615-BC8D-B34D539EFA8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09" name="Text Box 16">
          <a:extLst>
            <a:ext uri="{FF2B5EF4-FFF2-40B4-BE49-F238E27FC236}">
              <a16:creationId xmlns:a16="http://schemas.microsoft.com/office/drawing/2014/main" id="{04DE14BA-E3C1-43B9-AFC1-0DEA4CB556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10" name="Text Box 17">
          <a:extLst>
            <a:ext uri="{FF2B5EF4-FFF2-40B4-BE49-F238E27FC236}">
              <a16:creationId xmlns:a16="http://schemas.microsoft.com/office/drawing/2014/main" id="{6FA93F4E-0725-43CA-B6DC-4F3C5BC7CF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11" name="Text Box 18">
          <a:extLst>
            <a:ext uri="{FF2B5EF4-FFF2-40B4-BE49-F238E27FC236}">
              <a16:creationId xmlns:a16="http://schemas.microsoft.com/office/drawing/2014/main" id="{09A7A94B-B92E-4E05-ADB3-5FE0446EBA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12" name="Text Box 19">
          <a:extLst>
            <a:ext uri="{FF2B5EF4-FFF2-40B4-BE49-F238E27FC236}">
              <a16:creationId xmlns:a16="http://schemas.microsoft.com/office/drawing/2014/main" id="{ACF6ACE0-5DCA-48AE-A54A-72385D84D20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13" name="Text Box 16">
          <a:extLst>
            <a:ext uri="{FF2B5EF4-FFF2-40B4-BE49-F238E27FC236}">
              <a16:creationId xmlns:a16="http://schemas.microsoft.com/office/drawing/2014/main" id="{58AE6785-69C0-4EAA-81B4-3CDAFA7F89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14" name="Text Box 17">
          <a:extLst>
            <a:ext uri="{FF2B5EF4-FFF2-40B4-BE49-F238E27FC236}">
              <a16:creationId xmlns:a16="http://schemas.microsoft.com/office/drawing/2014/main" id="{48B96770-64E7-4520-A425-6AE394BC24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15" name="Text Box 18">
          <a:extLst>
            <a:ext uri="{FF2B5EF4-FFF2-40B4-BE49-F238E27FC236}">
              <a16:creationId xmlns:a16="http://schemas.microsoft.com/office/drawing/2014/main" id="{8BF8F4C8-AE49-46A4-B7F4-7F4B3C42E9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16" name="Text Box 19">
          <a:extLst>
            <a:ext uri="{FF2B5EF4-FFF2-40B4-BE49-F238E27FC236}">
              <a16:creationId xmlns:a16="http://schemas.microsoft.com/office/drawing/2014/main" id="{94B3BC05-4A8A-49E5-8135-1A32CD9AEE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917" name="Text Box 16">
          <a:extLst>
            <a:ext uri="{FF2B5EF4-FFF2-40B4-BE49-F238E27FC236}">
              <a16:creationId xmlns:a16="http://schemas.microsoft.com/office/drawing/2014/main" id="{67F824B9-5F75-4B3F-B1FD-8A77D3F711F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918" name="Text Box 17">
          <a:extLst>
            <a:ext uri="{FF2B5EF4-FFF2-40B4-BE49-F238E27FC236}">
              <a16:creationId xmlns:a16="http://schemas.microsoft.com/office/drawing/2014/main" id="{272F8738-8643-44D4-921E-E9B1E6FD60A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919" name="Text Box 18">
          <a:extLst>
            <a:ext uri="{FF2B5EF4-FFF2-40B4-BE49-F238E27FC236}">
              <a16:creationId xmlns:a16="http://schemas.microsoft.com/office/drawing/2014/main" id="{381D72F7-809F-467C-AA2F-0CFB2631C98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920" name="Text Box 19">
          <a:extLst>
            <a:ext uri="{FF2B5EF4-FFF2-40B4-BE49-F238E27FC236}">
              <a16:creationId xmlns:a16="http://schemas.microsoft.com/office/drawing/2014/main" id="{046EB2B8-55D8-4EB5-B281-9C304123EFC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2921" name="Text Box 15">
          <a:extLst>
            <a:ext uri="{FF2B5EF4-FFF2-40B4-BE49-F238E27FC236}">
              <a16:creationId xmlns:a16="http://schemas.microsoft.com/office/drawing/2014/main" id="{227214CC-F27A-4BA9-A57F-E935CCF4B22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22" name="Text Box 16">
          <a:extLst>
            <a:ext uri="{FF2B5EF4-FFF2-40B4-BE49-F238E27FC236}">
              <a16:creationId xmlns:a16="http://schemas.microsoft.com/office/drawing/2014/main" id="{D58BD7DA-3227-4473-ADC6-411E81A6DF0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23" name="Text Box 17">
          <a:extLst>
            <a:ext uri="{FF2B5EF4-FFF2-40B4-BE49-F238E27FC236}">
              <a16:creationId xmlns:a16="http://schemas.microsoft.com/office/drawing/2014/main" id="{CF45E282-4D7C-4A6D-A41F-60610CC78C2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24" name="Text Box 18">
          <a:extLst>
            <a:ext uri="{FF2B5EF4-FFF2-40B4-BE49-F238E27FC236}">
              <a16:creationId xmlns:a16="http://schemas.microsoft.com/office/drawing/2014/main" id="{78AE4BD2-E0FF-43B5-8B33-BB1FC8D236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25" name="Text Box 19">
          <a:extLst>
            <a:ext uri="{FF2B5EF4-FFF2-40B4-BE49-F238E27FC236}">
              <a16:creationId xmlns:a16="http://schemas.microsoft.com/office/drawing/2014/main" id="{7B814EE2-7EC0-44CF-BD52-EC0BDCFCD8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47</xdr:row>
      <xdr:rowOff>504825</xdr:rowOff>
    </xdr:from>
    <xdr:ext cx="95250" cy="442269"/>
    <xdr:sp macro="" textlink="">
      <xdr:nvSpPr>
        <xdr:cNvPr id="2926" name="Text Box 15">
          <a:extLst>
            <a:ext uri="{FF2B5EF4-FFF2-40B4-BE49-F238E27FC236}">
              <a16:creationId xmlns:a16="http://schemas.microsoft.com/office/drawing/2014/main" id="{676812D6-C480-4477-9E04-428E065E1410}"/>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27" name="Text Box 16">
          <a:extLst>
            <a:ext uri="{FF2B5EF4-FFF2-40B4-BE49-F238E27FC236}">
              <a16:creationId xmlns:a16="http://schemas.microsoft.com/office/drawing/2014/main" id="{4EF94131-4223-4EC0-9761-B11D990E0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28" name="Text Box 17">
          <a:extLst>
            <a:ext uri="{FF2B5EF4-FFF2-40B4-BE49-F238E27FC236}">
              <a16:creationId xmlns:a16="http://schemas.microsoft.com/office/drawing/2014/main" id="{5C5376FC-5DB8-4948-9ABF-5D8C635C41E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29" name="Text Box 18">
          <a:extLst>
            <a:ext uri="{FF2B5EF4-FFF2-40B4-BE49-F238E27FC236}">
              <a16:creationId xmlns:a16="http://schemas.microsoft.com/office/drawing/2014/main" id="{1D68E21C-795F-48BF-B6D8-14F23D4761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0" name="Text Box 16">
          <a:extLst>
            <a:ext uri="{FF2B5EF4-FFF2-40B4-BE49-F238E27FC236}">
              <a16:creationId xmlns:a16="http://schemas.microsoft.com/office/drawing/2014/main" id="{336C3459-39C6-4E18-9BE9-0F68E9E75F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1" name="Text Box 17">
          <a:extLst>
            <a:ext uri="{FF2B5EF4-FFF2-40B4-BE49-F238E27FC236}">
              <a16:creationId xmlns:a16="http://schemas.microsoft.com/office/drawing/2014/main" id="{FB88CE70-F363-48F7-ADDB-32A96EB3F7E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2" name="Text Box 18">
          <a:extLst>
            <a:ext uri="{FF2B5EF4-FFF2-40B4-BE49-F238E27FC236}">
              <a16:creationId xmlns:a16="http://schemas.microsoft.com/office/drawing/2014/main" id="{EC18276B-AE59-461D-8B1D-1E26BCB453C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3" name="Text Box 19">
          <a:extLst>
            <a:ext uri="{FF2B5EF4-FFF2-40B4-BE49-F238E27FC236}">
              <a16:creationId xmlns:a16="http://schemas.microsoft.com/office/drawing/2014/main" id="{BF6DBA01-624A-4E5A-9D93-5E46020AF1B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4" name="Text Box 16">
          <a:extLst>
            <a:ext uri="{FF2B5EF4-FFF2-40B4-BE49-F238E27FC236}">
              <a16:creationId xmlns:a16="http://schemas.microsoft.com/office/drawing/2014/main" id="{8F2560B2-1CBF-4913-ABDF-43BF670360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5" name="Text Box 17">
          <a:extLst>
            <a:ext uri="{FF2B5EF4-FFF2-40B4-BE49-F238E27FC236}">
              <a16:creationId xmlns:a16="http://schemas.microsoft.com/office/drawing/2014/main" id="{CC5F051D-1AEB-4EFA-ADE6-7DFA3817FB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6" name="Text Box 18">
          <a:extLst>
            <a:ext uri="{FF2B5EF4-FFF2-40B4-BE49-F238E27FC236}">
              <a16:creationId xmlns:a16="http://schemas.microsoft.com/office/drawing/2014/main" id="{F315D6B2-C6B3-4C2C-8F87-20A4B1E5ED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49</xdr:row>
      <xdr:rowOff>170392</xdr:rowOff>
    </xdr:from>
    <xdr:ext cx="95250" cy="213632"/>
    <xdr:sp macro="" textlink="">
      <xdr:nvSpPr>
        <xdr:cNvPr id="2937" name="Text Box 15">
          <a:extLst>
            <a:ext uri="{FF2B5EF4-FFF2-40B4-BE49-F238E27FC236}">
              <a16:creationId xmlns:a16="http://schemas.microsoft.com/office/drawing/2014/main" id="{634624F5-9B26-41E0-A00A-7F2C3781D022}"/>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38" name="Text Box 16">
          <a:extLst>
            <a:ext uri="{FF2B5EF4-FFF2-40B4-BE49-F238E27FC236}">
              <a16:creationId xmlns:a16="http://schemas.microsoft.com/office/drawing/2014/main" id="{5BBD4612-B88B-4EAB-81E7-AF5EEB511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39" name="Text Box 17">
          <a:extLst>
            <a:ext uri="{FF2B5EF4-FFF2-40B4-BE49-F238E27FC236}">
              <a16:creationId xmlns:a16="http://schemas.microsoft.com/office/drawing/2014/main" id="{7E3960A6-DCA9-4407-9A20-88AABC5805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40" name="Text Box 18">
          <a:extLst>
            <a:ext uri="{FF2B5EF4-FFF2-40B4-BE49-F238E27FC236}">
              <a16:creationId xmlns:a16="http://schemas.microsoft.com/office/drawing/2014/main" id="{7E076465-5A8D-44CA-9574-B177CA42D1F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41" name="Text Box 19">
          <a:extLst>
            <a:ext uri="{FF2B5EF4-FFF2-40B4-BE49-F238E27FC236}">
              <a16:creationId xmlns:a16="http://schemas.microsoft.com/office/drawing/2014/main" id="{B025F840-0B64-48AE-B3DE-EFAA829259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42" name="Text Box 16">
          <a:extLst>
            <a:ext uri="{FF2B5EF4-FFF2-40B4-BE49-F238E27FC236}">
              <a16:creationId xmlns:a16="http://schemas.microsoft.com/office/drawing/2014/main" id="{DB632E64-3A20-4FC2-9E56-01AF7446B75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43" name="Text Box 17">
          <a:extLst>
            <a:ext uri="{FF2B5EF4-FFF2-40B4-BE49-F238E27FC236}">
              <a16:creationId xmlns:a16="http://schemas.microsoft.com/office/drawing/2014/main" id="{276C4847-B3A9-456B-90DA-408C074614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44" name="Text Box 18">
          <a:extLst>
            <a:ext uri="{FF2B5EF4-FFF2-40B4-BE49-F238E27FC236}">
              <a16:creationId xmlns:a16="http://schemas.microsoft.com/office/drawing/2014/main" id="{D2936E26-FB33-42A7-A7AA-01BC67C1D34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45" name="Text Box 19">
          <a:extLst>
            <a:ext uri="{FF2B5EF4-FFF2-40B4-BE49-F238E27FC236}">
              <a16:creationId xmlns:a16="http://schemas.microsoft.com/office/drawing/2014/main" id="{BAA1E7DC-41EF-4A3A-B758-BD84DB525C9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46</xdr:row>
      <xdr:rowOff>0</xdr:rowOff>
    </xdr:from>
    <xdr:ext cx="95250" cy="171450"/>
    <xdr:sp macro="" textlink="">
      <xdr:nvSpPr>
        <xdr:cNvPr id="2946" name="Text Box 16">
          <a:extLst>
            <a:ext uri="{FF2B5EF4-FFF2-40B4-BE49-F238E27FC236}">
              <a16:creationId xmlns:a16="http://schemas.microsoft.com/office/drawing/2014/main" id="{F979539E-FE04-4CE2-AA73-0DD118E709C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46</xdr:row>
      <xdr:rowOff>0</xdr:rowOff>
    </xdr:from>
    <xdr:ext cx="95250" cy="171450"/>
    <xdr:sp macro="" textlink="">
      <xdr:nvSpPr>
        <xdr:cNvPr id="2947" name="Text Box 17">
          <a:extLst>
            <a:ext uri="{FF2B5EF4-FFF2-40B4-BE49-F238E27FC236}">
              <a16:creationId xmlns:a16="http://schemas.microsoft.com/office/drawing/2014/main" id="{E462EFEC-D047-4A55-8357-CC6D7924FDBB}"/>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46</xdr:row>
      <xdr:rowOff>0</xdr:rowOff>
    </xdr:from>
    <xdr:ext cx="95250" cy="171450"/>
    <xdr:sp macro="" textlink="">
      <xdr:nvSpPr>
        <xdr:cNvPr id="2948" name="Text Box 18">
          <a:extLst>
            <a:ext uri="{FF2B5EF4-FFF2-40B4-BE49-F238E27FC236}">
              <a16:creationId xmlns:a16="http://schemas.microsoft.com/office/drawing/2014/main" id="{F1FE173E-9914-4FF7-8812-EF848EED25F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46</xdr:row>
      <xdr:rowOff>0</xdr:rowOff>
    </xdr:from>
    <xdr:ext cx="95250" cy="171450"/>
    <xdr:sp macro="" textlink="">
      <xdr:nvSpPr>
        <xdr:cNvPr id="2949" name="Text Box 19">
          <a:extLst>
            <a:ext uri="{FF2B5EF4-FFF2-40B4-BE49-F238E27FC236}">
              <a16:creationId xmlns:a16="http://schemas.microsoft.com/office/drawing/2014/main" id="{58ED2B67-695F-4538-A79B-137890F5F32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2950" name="Text Box 15">
          <a:extLst>
            <a:ext uri="{FF2B5EF4-FFF2-40B4-BE49-F238E27FC236}">
              <a16:creationId xmlns:a16="http://schemas.microsoft.com/office/drawing/2014/main" id="{3FEBD2F1-3277-4DFB-B732-B0A6175864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51" name="Text Box 16">
          <a:extLst>
            <a:ext uri="{FF2B5EF4-FFF2-40B4-BE49-F238E27FC236}">
              <a16:creationId xmlns:a16="http://schemas.microsoft.com/office/drawing/2014/main" id="{2CF9E852-6E9C-4951-A240-64A726C90C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52" name="Text Box 17">
          <a:extLst>
            <a:ext uri="{FF2B5EF4-FFF2-40B4-BE49-F238E27FC236}">
              <a16:creationId xmlns:a16="http://schemas.microsoft.com/office/drawing/2014/main" id="{F2E4B913-E0F8-40A7-AD8D-DFB0FCFAB65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53" name="Text Box 18">
          <a:extLst>
            <a:ext uri="{FF2B5EF4-FFF2-40B4-BE49-F238E27FC236}">
              <a16:creationId xmlns:a16="http://schemas.microsoft.com/office/drawing/2014/main" id="{418E8CBD-51F4-4102-AA11-DAF60F918E3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54" name="Text Box 19">
          <a:extLst>
            <a:ext uri="{FF2B5EF4-FFF2-40B4-BE49-F238E27FC236}">
              <a16:creationId xmlns:a16="http://schemas.microsoft.com/office/drawing/2014/main" id="{95F0429C-9962-4192-B5D8-27DC315C1F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55" name="Text Box 16">
          <a:extLst>
            <a:ext uri="{FF2B5EF4-FFF2-40B4-BE49-F238E27FC236}">
              <a16:creationId xmlns:a16="http://schemas.microsoft.com/office/drawing/2014/main" id="{C728D22D-21F3-4EEA-9DF7-F4A9792252F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56" name="Text Box 17">
          <a:extLst>
            <a:ext uri="{FF2B5EF4-FFF2-40B4-BE49-F238E27FC236}">
              <a16:creationId xmlns:a16="http://schemas.microsoft.com/office/drawing/2014/main" id="{B3939FAC-73BD-465B-B3F6-A6BE772DAD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49</xdr:row>
      <xdr:rowOff>15875</xdr:rowOff>
    </xdr:from>
    <xdr:ext cx="95250" cy="171450"/>
    <xdr:sp macro="" textlink="">
      <xdr:nvSpPr>
        <xdr:cNvPr id="2957" name="Text Box 18">
          <a:extLst>
            <a:ext uri="{FF2B5EF4-FFF2-40B4-BE49-F238E27FC236}">
              <a16:creationId xmlns:a16="http://schemas.microsoft.com/office/drawing/2014/main" id="{D2CAECAE-636D-4FDB-8B3F-699212CB66F6}"/>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58" name="Text Box 16">
          <a:extLst>
            <a:ext uri="{FF2B5EF4-FFF2-40B4-BE49-F238E27FC236}">
              <a16:creationId xmlns:a16="http://schemas.microsoft.com/office/drawing/2014/main" id="{2FA2AFF9-6817-4494-9CC7-7FDB156F61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59" name="Text Box 17">
          <a:extLst>
            <a:ext uri="{FF2B5EF4-FFF2-40B4-BE49-F238E27FC236}">
              <a16:creationId xmlns:a16="http://schemas.microsoft.com/office/drawing/2014/main" id="{88F6ACF5-2983-48EA-A903-B5C97C34F54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60" name="Text Box 18">
          <a:extLst>
            <a:ext uri="{FF2B5EF4-FFF2-40B4-BE49-F238E27FC236}">
              <a16:creationId xmlns:a16="http://schemas.microsoft.com/office/drawing/2014/main" id="{8EC0BF63-DD21-4534-9528-4A2B005424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61" name="Text Box 19">
          <a:extLst>
            <a:ext uri="{FF2B5EF4-FFF2-40B4-BE49-F238E27FC236}">
              <a16:creationId xmlns:a16="http://schemas.microsoft.com/office/drawing/2014/main" id="{8995CDD0-8568-4D07-B78B-4DFCE5BA2CA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62" name="Text Box 16">
          <a:extLst>
            <a:ext uri="{FF2B5EF4-FFF2-40B4-BE49-F238E27FC236}">
              <a16:creationId xmlns:a16="http://schemas.microsoft.com/office/drawing/2014/main" id="{1B6376E2-BA43-4377-B250-3E8F4D5F6B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49</xdr:row>
      <xdr:rowOff>170392</xdr:rowOff>
    </xdr:from>
    <xdr:ext cx="95250" cy="213632"/>
    <xdr:sp macro="" textlink="">
      <xdr:nvSpPr>
        <xdr:cNvPr id="2963" name="Text Box 15">
          <a:extLst>
            <a:ext uri="{FF2B5EF4-FFF2-40B4-BE49-F238E27FC236}">
              <a16:creationId xmlns:a16="http://schemas.microsoft.com/office/drawing/2014/main" id="{5B110AAA-A87D-4AF0-8609-015C6E14A0E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448496"/>
    <xdr:sp macro="" textlink="">
      <xdr:nvSpPr>
        <xdr:cNvPr id="2964" name="Text Box 15">
          <a:extLst>
            <a:ext uri="{FF2B5EF4-FFF2-40B4-BE49-F238E27FC236}">
              <a16:creationId xmlns:a16="http://schemas.microsoft.com/office/drawing/2014/main" id="{80352AF5-C9BA-4CA6-96F6-615428D7FBD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504825</xdr:rowOff>
    </xdr:from>
    <xdr:ext cx="95250" cy="442269"/>
    <xdr:sp macro="" textlink="">
      <xdr:nvSpPr>
        <xdr:cNvPr id="2965" name="Text Box 15">
          <a:extLst>
            <a:ext uri="{FF2B5EF4-FFF2-40B4-BE49-F238E27FC236}">
              <a16:creationId xmlns:a16="http://schemas.microsoft.com/office/drawing/2014/main" id="{1104E515-912E-42C5-90AE-6FAD490B939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504825</xdr:rowOff>
    </xdr:from>
    <xdr:ext cx="95250" cy="442269"/>
    <xdr:sp macro="" textlink="">
      <xdr:nvSpPr>
        <xdr:cNvPr id="2966" name="Text Box 15">
          <a:extLst>
            <a:ext uri="{FF2B5EF4-FFF2-40B4-BE49-F238E27FC236}">
              <a16:creationId xmlns:a16="http://schemas.microsoft.com/office/drawing/2014/main" id="{5E35C0C3-2B7D-42D7-A8BF-C5CCC302E89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213632"/>
    <xdr:sp macro="" textlink="">
      <xdr:nvSpPr>
        <xdr:cNvPr id="2967" name="Text Box 15">
          <a:extLst>
            <a:ext uri="{FF2B5EF4-FFF2-40B4-BE49-F238E27FC236}">
              <a16:creationId xmlns:a16="http://schemas.microsoft.com/office/drawing/2014/main" id="{0BF746C5-F503-4960-874F-C17676E68FB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444331"/>
    <xdr:sp macro="" textlink="">
      <xdr:nvSpPr>
        <xdr:cNvPr id="2968" name="Text Box 15">
          <a:extLst>
            <a:ext uri="{FF2B5EF4-FFF2-40B4-BE49-F238E27FC236}">
              <a16:creationId xmlns:a16="http://schemas.microsoft.com/office/drawing/2014/main" id="{0DEC6D84-927F-4133-9ED5-B1CB165A88F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49</xdr:row>
      <xdr:rowOff>170392</xdr:rowOff>
    </xdr:from>
    <xdr:ext cx="95250" cy="213632"/>
    <xdr:sp macro="" textlink="">
      <xdr:nvSpPr>
        <xdr:cNvPr id="2969" name="Text Box 15">
          <a:extLst>
            <a:ext uri="{FF2B5EF4-FFF2-40B4-BE49-F238E27FC236}">
              <a16:creationId xmlns:a16="http://schemas.microsoft.com/office/drawing/2014/main" id="{F2A8C0B2-CE2D-49E3-B06C-0A66546A771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70" name="Text Box 16">
          <a:extLst>
            <a:ext uri="{FF2B5EF4-FFF2-40B4-BE49-F238E27FC236}">
              <a16:creationId xmlns:a16="http://schemas.microsoft.com/office/drawing/2014/main" id="{400366F1-88A7-4594-A149-0C959756B29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71" name="Text Box 17">
          <a:extLst>
            <a:ext uri="{FF2B5EF4-FFF2-40B4-BE49-F238E27FC236}">
              <a16:creationId xmlns:a16="http://schemas.microsoft.com/office/drawing/2014/main" id="{4EBBDE50-9A26-4E77-AE08-F8F35E6265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72" name="Text Box 18">
          <a:extLst>
            <a:ext uri="{FF2B5EF4-FFF2-40B4-BE49-F238E27FC236}">
              <a16:creationId xmlns:a16="http://schemas.microsoft.com/office/drawing/2014/main" id="{9C0C4E09-8316-4812-B26B-190293042A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73" name="Text Box 19">
          <a:extLst>
            <a:ext uri="{FF2B5EF4-FFF2-40B4-BE49-F238E27FC236}">
              <a16:creationId xmlns:a16="http://schemas.microsoft.com/office/drawing/2014/main" id="{B532A9DA-084C-4DE3-85F1-A0E64967E75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74" name="Text Box 16">
          <a:extLst>
            <a:ext uri="{FF2B5EF4-FFF2-40B4-BE49-F238E27FC236}">
              <a16:creationId xmlns:a16="http://schemas.microsoft.com/office/drawing/2014/main" id="{FF1A0341-6663-45DE-AC5F-281217BA5A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75" name="Text Box 17">
          <a:extLst>
            <a:ext uri="{FF2B5EF4-FFF2-40B4-BE49-F238E27FC236}">
              <a16:creationId xmlns:a16="http://schemas.microsoft.com/office/drawing/2014/main" id="{C886BAB3-0194-4D56-88D3-DE61BCAE189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76" name="Text Box 18">
          <a:extLst>
            <a:ext uri="{FF2B5EF4-FFF2-40B4-BE49-F238E27FC236}">
              <a16:creationId xmlns:a16="http://schemas.microsoft.com/office/drawing/2014/main" id="{BF0616CA-6DF2-48A6-83FE-3F98BD682B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77" name="Text Box 19">
          <a:extLst>
            <a:ext uri="{FF2B5EF4-FFF2-40B4-BE49-F238E27FC236}">
              <a16:creationId xmlns:a16="http://schemas.microsoft.com/office/drawing/2014/main" id="{8050A9A6-A4C0-48EE-9C70-96F95FFF126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2978" name="Text Box 16">
          <a:extLst>
            <a:ext uri="{FF2B5EF4-FFF2-40B4-BE49-F238E27FC236}">
              <a16:creationId xmlns:a16="http://schemas.microsoft.com/office/drawing/2014/main" id="{28D541BA-7F11-46E9-9553-6389DB82A46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2979" name="Text Box 17">
          <a:extLst>
            <a:ext uri="{FF2B5EF4-FFF2-40B4-BE49-F238E27FC236}">
              <a16:creationId xmlns:a16="http://schemas.microsoft.com/office/drawing/2014/main" id="{6C12212D-ABF8-4F90-A86A-4433C33362D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2980" name="Text Box 18">
          <a:extLst>
            <a:ext uri="{FF2B5EF4-FFF2-40B4-BE49-F238E27FC236}">
              <a16:creationId xmlns:a16="http://schemas.microsoft.com/office/drawing/2014/main" id="{560591F7-86D2-4FE1-AFC9-ECCE163FD8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2981" name="Text Box 19">
          <a:extLst>
            <a:ext uri="{FF2B5EF4-FFF2-40B4-BE49-F238E27FC236}">
              <a16:creationId xmlns:a16="http://schemas.microsoft.com/office/drawing/2014/main" id="{140BC50E-F687-433C-9332-69D444D4341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51</xdr:row>
      <xdr:rowOff>504825</xdr:rowOff>
    </xdr:from>
    <xdr:ext cx="95250" cy="444014"/>
    <xdr:sp macro="" textlink="">
      <xdr:nvSpPr>
        <xdr:cNvPr id="2982" name="Text Box 15">
          <a:extLst>
            <a:ext uri="{FF2B5EF4-FFF2-40B4-BE49-F238E27FC236}">
              <a16:creationId xmlns:a16="http://schemas.microsoft.com/office/drawing/2014/main" id="{5C2B736C-A8A8-47E3-AC2E-639A0A86D1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83" name="Text Box 16">
          <a:extLst>
            <a:ext uri="{FF2B5EF4-FFF2-40B4-BE49-F238E27FC236}">
              <a16:creationId xmlns:a16="http://schemas.microsoft.com/office/drawing/2014/main" id="{CC6BDF43-DA91-4295-A4FA-D3B77EF01A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84" name="Text Box 17">
          <a:extLst>
            <a:ext uri="{FF2B5EF4-FFF2-40B4-BE49-F238E27FC236}">
              <a16:creationId xmlns:a16="http://schemas.microsoft.com/office/drawing/2014/main" id="{A1E18F71-0183-4EDF-ABF8-1EFDD95F36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85" name="Text Box 18">
          <a:extLst>
            <a:ext uri="{FF2B5EF4-FFF2-40B4-BE49-F238E27FC236}">
              <a16:creationId xmlns:a16="http://schemas.microsoft.com/office/drawing/2014/main" id="{098DB56E-11BE-4B54-801F-24133F93600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86" name="Text Box 19">
          <a:extLst>
            <a:ext uri="{FF2B5EF4-FFF2-40B4-BE49-F238E27FC236}">
              <a16:creationId xmlns:a16="http://schemas.microsoft.com/office/drawing/2014/main" id="{0E4E6892-CAE0-43FC-9F3B-04913739E7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87" name="Text Box 16">
          <a:extLst>
            <a:ext uri="{FF2B5EF4-FFF2-40B4-BE49-F238E27FC236}">
              <a16:creationId xmlns:a16="http://schemas.microsoft.com/office/drawing/2014/main" id="{11B15715-A1DC-42F8-9B10-27D473D44FC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88" name="Text Box 17">
          <a:extLst>
            <a:ext uri="{FF2B5EF4-FFF2-40B4-BE49-F238E27FC236}">
              <a16:creationId xmlns:a16="http://schemas.microsoft.com/office/drawing/2014/main" id="{6FD5FCCA-04BB-44E8-807C-401AA623700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89" name="Text Box 18">
          <a:extLst>
            <a:ext uri="{FF2B5EF4-FFF2-40B4-BE49-F238E27FC236}">
              <a16:creationId xmlns:a16="http://schemas.microsoft.com/office/drawing/2014/main" id="{7E8928C0-F2B1-41E1-9DA7-43F6BBE757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0" name="Text Box 16">
          <a:extLst>
            <a:ext uri="{FF2B5EF4-FFF2-40B4-BE49-F238E27FC236}">
              <a16:creationId xmlns:a16="http://schemas.microsoft.com/office/drawing/2014/main" id="{DF1D22A2-24AA-4294-921F-8FF3BFFB8D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1" name="Text Box 17">
          <a:extLst>
            <a:ext uri="{FF2B5EF4-FFF2-40B4-BE49-F238E27FC236}">
              <a16:creationId xmlns:a16="http://schemas.microsoft.com/office/drawing/2014/main" id="{41E03964-C70C-41AC-89E2-8F1243324B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2" name="Text Box 18">
          <a:extLst>
            <a:ext uri="{FF2B5EF4-FFF2-40B4-BE49-F238E27FC236}">
              <a16:creationId xmlns:a16="http://schemas.microsoft.com/office/drawing/2014/main" id="{1CFA35F0-81BF-4A0A-BFEA-ECF156EB34B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3" name="Text Box 19">
          <a:extLst>
            <a:ext uri="{FF2B5EF4-FFF2-40B4-BE49-F238E27FC236}">
              <a16:creationId xmlns:a16="http://schemas.microsoft.com/office/drawing/2014/main" id="{71D9EBCD-B886-403A-AB57-B8E045939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4" name="Text Box 16">
          <a:extLst>
            <a:ext uri="{FF2B5EF4-FFF2-40B4-BE49-F238E27FC236}">
              <a16:creationId xmlns:a16="http://schemas.microsoft.com/office/drawing/2014/main" id="{2FEC13D7-979B-4317-BF25-13E6C9942C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5" name="Text Box 17">
          <a:extLst>
            <a:ext uri="{FF2B5EF4-FFF2-40B4-BE49-F238E27FC236}">
              <a16:creationId xmlns:a16="http://schemas.microsoft.com/office/drawing/2014/main" id="{AC516F47-3365-43BC-945F-A325D12DD4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6" name="Text Box 18">
          <a:extLst>
            <a:ext uri="{FF2B5EF4-FFF2-40B4-BE49-F238E27FC236}">
              <a16:creationId xmlns:a16="http://schemas.microsoft.com/office/drawing/2014/main" id="{37E55FAE-F99D-422C-94BB-F7EC4D0B4D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7" name="Text Box 19">
          <a:extLst>
            <a:ext uri="{FF2B5EF4-FFF2-40B4-BE49-F238E27FC236}">
              <a16:creationId xmlns:a16="http://schemas.microsoft.com/office/drawing/2014/main" id="{0F3B9798-BF04-4C2F-9270-5F346E73B34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456743"/>
    <xdr:sp macro="" textlink="">
      <xdr:nvSpPr>
        <xdr:cNvPr id="2998" name="Text Box 15">
          <a:extLst>
            <a:ext uri="{FF2B5EF4-FFF2-40B4-BE49-F238E27FC236}">
              <a16:creationId xmlns:a16="http://schemas.microsoft.com/office/drawing/2014/main" id="{9A614F17-A5DF-4900-B094-B70D7A6C133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504825</xdr:rowOff>
    </xdr:from>
    <xdr:ext cx="95250" cy="442269"/>
    <xdr:sp macro="" textlink="">
      <xdr:nvSpPr>
        <xdr:cNvPr id="2999" name="Text Box 15">
          <a:extLst>
            <a:ext uri="{FF2B5EF4-FFF2-40B4-BE49-F238E27FC236}">
              <a16:creationId xmlns:a16="http://schemas.microsoft.com/office/drawing/2014/main" id="{C80C5E1F-780A-4877-AED6-50D09930702C}"/>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504825</xdr:rowOff>
    </xdr:from>
    <xdr:ext cx="95250" cy="442269"/>
    <xdr:sp macro="" textlink="">
      <xdr:nvSpPr>
        <xdr:cNvPr id="3000" name="Text Box 15">
          <a:extLst>
            <a:ext uri="{FF2B5EF4-FFF2-40B4-BE49-F238E27FC236}">
              <a16:creationId xmlns:a16="http://schemas.microsoft.com/office/drawing/2014/main" id="{F50FE8BD-6230-4529-B72F-41EDA35DB96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213632"/>
    <xdr:sp macro="" textlink="">
      <xdr:nvSpPr>
        <xdr:cNvPr id="3001" name="Text Box 15">
          <a:extLst>
            <a:ext uri="{FF2B5EF4-FFF2-40B4-BE49-F238E27FC236}">
              <a16:creationId xmlns:a16="http://schemas.microsoft.com/office/drawing/2014/main" id="{A4F79130-1A25-49F2-BD0C-3F312F36824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444331"/>
    <xdr:sp macro="" textlink="">
      <xdr:nvSpPr>
        <xdr:cNvPr id="3002" name="Text Box 15">
          <a:extLst>
            <a:ext uri="{FF2B5EF4-FFF2-40B4-BE49-F238E27FC236}">
              <a16:creationId xmlns:a16="http://schemas.microsoft.com/office/drawing/2014/main" id="{697CF567-D87E-44D0-8E16-B9CF85201C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504825</xdr:rowOff>
    </xdr:from>
    <xdr:ext cx="95250" cy="213632"/>
    <xdr:sp macro="" textlink="">
      <xdr:nvSpPr>
        <xdr:cNvPr id="3003" name="Text Box 15">
          <a:extLst>
            <a:ext uri="{FF2B5EF4-FFF2-40B4-BE49-F238E27FC236}">
              <a16:creationId xmlns:a16="http://schemas.microsoft.com/office/drawing/2014/main" id="{7968CB9C-DCEB-45A7-8853-292CF0B3A14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04" name="Text Box 16">
          <a:extLst>
            <a:ext uri="{FF2B5EF4-FFF2-40B4-BE49-F238E27FC236}">
              <a16:creationId xmlns:a16="http://schemas.microsoft.com/office/drawing/2014/main" id="{0762CB3C-9ECF-498B-B854-DB5643ED51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05" name="Text Box 17">
          <a:extLst>
            <a:ext uri="{FF2B5EF4-FFF2-40B4-BE49-F238E27FC236}">
              <a16:creationId xmlns:a16="http://schemas.microsoft.com/office/drawing/2014/main" id="{4F400534-A5D5-418B-98D0-E093509BA0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06" name="Text Box 18">
          <a:extLst>
            <a:ext uri="{FF2B5EF4-FFF2-40B4-BE49-F238E27FC236}">
              <a16:creationId xmlns:a16="http://schemas.microsoft.com/office/drawing/2014/main" id="{EF91639C-9746-4721-A7B8-7D38965EB0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07" name="Text Box 19">
          <a:extLst>
            <a:ext uri="{FF2B5EF4-FFF2-40B4-BE49-F238E27FC236}">
              <a16:creationId xmlns:a16="http://schemas.microsoft.com/office/drawing/2014/main" id="{3ABE5C5F-1145-400B-A5CE-8B85E85FB8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08" name="Text Box 16">
          <a:extLst>
            <a:ext uri="{FF2B5EF4-FFF2-40B4-BE49-F238E27FC236}">
              <a16:creationId xmlns:a16="http://schemas.microsoft.com/office/drawing/2014/main" id="{23E5379B-17E3-4BC9-A59D-C0FE3C08070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09" name="Text Box 17">
          <a:extLst>
            <a:ext uri="{FF2B5EF4-FFF2-40B4-BE49-F238E27FC236}">
              <a16:creationId xmlns:a16="http://schemas.microsoft.com/office/drawing/2014/main" id="{2D8F3CAB-3485-4062-A60D-F6F66421B27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10" name="Text Box 18">
          <a:extLst>
            <a:ext uri="{FF2B5EF4-FFF2-40B4-BE49-F238E27FC236}">
              <a16:creationId xmlns:a16="http://schemas.microsoft.com/office/drawing/2014/main" id="{3D30241E-57E4-44DE-AF4E-6ECC3AD094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11" name="Text Box 19">
          <a:extLst>
            <a:ext uri="{FF2B5EF4-FFF2-40B4-BE49-F238E27FC236}">
              <a16:creationId xmlns:a16="http://schemas.microsoft.com/office/drawing/2014/main" id="{A4E34B09-709D-4ED6-97A7-37D3837289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012" name="Text Box 16">
          <a:extLst>
            <a:ext uri="{FF2B5EF4-FFF2-40B4-BE49-F238E27FC236}">
              <a16:creationId xmlns:a16="http://schemas.microsoft.com/office/drawing/2014/main" id="{A1224CF5-F2C5-41F7-83FF-D07227014B6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013" name="Text Box 17">
          <a:extLst>
            <a:ext uri="{FF2B5EF4-FFF2-40B4-BE49-F238E27FC236}">
              <a16:creationId xmlns:a16="http://schemas.microsoft.com/office/drawing/2014/main" id="{12F7F64F-6D4D-4188-ABF6-A7DE9106C39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014" name="Text Box 18">
          <a:extLst>
            <a:ext uri="{FF2B5EF4-FFF2-40B4-BE49-F238E27FC236}">
              <a16:creationId xmlns:a16="http://schemas.microsoft.com/office/drawing/2014/main" id="{2B901185-58DF-4992-BC97-963E2C2FF6E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015" name="Text Box 19">
          <a:extLst>
            <a:ext uri="{FF2B5EF4-FFF2-40B4-BE49-F238E27FC236}">
              <a16:creationId xmlns:a16="http://schemas.microsoft.com/office/drawing/2014/main" id="{41A31211-69F7-4CD1-8CAE-EDD7756802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51</xdr:row>
      <xdr:rowOff>504825</xdr:rowOff>
    </xdr:from>
    <xdr:ext cx="95250" cy="444014"/>
    <xdr:sp macro="" textlink="">
      <xdr:nvSpPr>
        <xdr:cNvPr id="3016" name="Text Box 15">
          <a:extLst>
            <a:ext uri="{FF2B5EF4-FFF2-40B4-BE49-F238E27FC236}">
              <a16:creationId xmlns:a16="http://schemas.microsoft.com/office/drawing/2014/main" id="{17522059-0081-41B2-87E6-E615317A4FA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17" name="Text Box 16">
          <a:extLst>
            <a:ext uri="{FF2B5EF4-FFF2-40B4-BE49-F238E27FC236}">
              <a16:creationId xmlns:a16="http://schemas.microsoft.com/office/drawing/2014/main" id="{95A22F5F-6E61-4ECF-A2E0-0BCFE19CB1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18" name="Text Box 17">
          <a:extLst>
            <a:ext uri="{FF2B5EF4-FFF2-40B4-BE49-F238E27FC236}">
              <a16:creationId xmlns:a16="http://schemas.microsoft.com/office/drawing/2014/main" id="{639349FF-75EF-4E4E-B8F0-4B909A06FC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19" name="Text Box 18">
          <a:extLst>
            <a:ext uri="{FF2B5EF4-FFF2-40B4-BE49-F238E27FC236}">
              <a16:creationId xmlns:a16="http://schemas.microsoft.com/office/drawing/2014/main" id="{72987BC2-3C70-443F-AADB-57363F1C82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20" name="Text Box 19">
          <a:extLst>
            <a:ext uri="{FF2B5EF4-FFF2-40B4-BE49-F238E27FC236}">
              <a16:creationId xmlns:a16="http://schemas.microsoft.com/office/drawing/2014/main" id="{06AD0EDC-458E-4B95-95C5-E43BD76BDB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51</xdr:row>
      <xdr:rowOff>504825</xdr:rowOff>
    </xdr:from>
    <xdr:ext cx="95250" cy="442269"/>
    <xdr:sp macro="" textlink="">
      <xdr:nvSpPr>
        <xdr:cNvPr id="3021" name="Text Box 15">
          <a:extLst>
            <a:ext uri="{FF2B5EF4-FFF2-40B4-BE49-F238E27FC236}">
              <a16:creationId xmlns:a16="http://schemas.microsoft.com/office/drawing/2014/main" id="{46778F98-717C-4625-83C6-31005FD10E2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22" name="Text Box 16">
          <a:extLst>
            <a:ext uri="{FF2B5EF4-FFF2-40B4-BE49-F238E27FC236}">
              <a16:creationId xmlns:a16="http://schemas.microsoft.com/office/drawing/2014/main" id="{9ABB91B8-DEF1-485B-B7C7-C8D22291714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23" name="Text Box 17">
          <a:extLst>
            <a:ext uri="{FF2B5EF4-FFF2-40B4-BE49-F238E27FC236}">
              <a16:creationId xmlns:a16="http://schemas.microsoft.com/office/drawing/2014/main" id="{278C79FA-D1EB-45F3-AB82-B2F22220E2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24" name="Text Box 18">
          <a:extLst>
            <a:ext uri="{FF2B5EF4-FFF2-40B4-BE49-F238E27FC236}">
              <a16:creationId xmlns:a16="http://schemas.microsoft.com/office/drawing/2014/main" id="{D6875343-B561-40BD-B78F-CD8AB98F84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25" name="Text Box 16">
          <a:extLst>
            <a:ext uri="{FF2B5EF4-FFF2-40B4-BE49-F238E27FC236}">
              <a16:creationId xmlns:a16="http://schemas.microsoft.com/office/drawing/2014/main" id="{FFEDE923-A860-46CD-80EF-7BCC9398FA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26" name="Text Box 17">
          <a:extLst>
            <a:ext uri="{FF2B5EF4-FFF2-40B4-BE49-F238E27FC236}">
              <a16:creationId xmlns:a16="http://schemas.microsoft.com/office/drawing/2014/main" id="{FFDF5DDC-EE8E-4468-A996-6E2E56A7CB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27" name="Text Box 18">
          <a:extLst>
            <a:ext uri="{FF2B5EF4-FFF2-40B4-BE49-F238E27FC236}">
              <a16:creationId xmlns:a16="http://schemas.microsoft.com/office/drawing/2014/main" id="{D3D5968A-BD65-4DF7-8FBA-7038AEC903B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28" name="Text Box 19">
          <a:extLst>
            <a:ext uri="{FF2B5EF4-FFF2-40B4-BE49-F238E27FC236}">
              <a16:creationId xmlns:a16="http://schemas.microsoft.com/office/drawing/2014/main" id="{8891384E-9941-49AF-8F29-EAA7E3D9DA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29" name="Text Box 16">
          <a:extLst>
            <a:ext uri="{FF2B5EF4-FFF2-40B4-BE49-F238E27FC236}">
              <a16:creationId xmlns:a16="http://schemas.microsoft.com/office/drawing/2014/main" id="{AB0D4E16-E3E5-442A-9ED1-B0820B5A0E0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30" name="Text Box 17">
          <a:extLst>
            <a:ext uri="{FF2B5EF4-FFF2-40B4-BE49-F238E27FC236}">
              <a16:creationId xmlns:a16="http://schemas.microsoft.com/office/drawing/2014/main" id="{84494B91-30D1-49B1-A44C-7B74A9399A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31" name="Text Box 18">
          <a:extLst>
            <a:ext uri="{FF2B5EF4-FFF2-40B4-BE49-F238E27FC236}">
              <a16:creationId xmlns:a16="http://schemas.microsoft.com/office/drawing/2014/main" id="{EAB14198-E9F0-463D-8132-696B041018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53</xdr:row>
      <xdr:rowOff>170392</xdr:rowOff>
    </xdr:from>
    <xdr:ext cx="95250" cy="213632"/>
    <xdr:sp macro="" textlink="">
      <xdr:nvSpPr>
        <xdr:cNvPr id="3032" name="Text Box 15">
          <a:extLst>
            <a:ext uri="{FF2B5EF4-FFF2-40B4-BE49-F238E27FC236}">
              <a16:creationId xmlns:a16="http://schemas.microsoft.com/office/drawing/2014/main" id="{BECAD7BE-5B0C-4429-AAF3-86A50AF8FA2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33" name="Text Box 16">
          <a:extLst>
            <a:ext uri="{FF2B5EF4-FFF2-40B4-BE49-F238E27FC236}">
              <a16:creationId xmlns:a16="http://schemas.microsoft.com/office/drawing/2014/main" id="{A798BCDE-AAF4-4C77-923A-2B5E0CBC76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34" name="Text Box 17">
          <a:extLst>
            <a:ext uri="{FF2B5EF4-FFF2-40B4-BE49-F238E27FC236}">
              <a16:creationId xmlns:a16="http://schemas.microsoft.com/office/drawing/2014/main" id="{B36848E8-64C6-410B-89EC-7442F2D04F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35" name="Text Box 18">
          <a:extLst>
            <a:ext uri="{FF2B5EF4-FFF2-40B4-BE49-F238E27FC236}">
              <a16:creationId xmlns:a16="http://schemas.microsoft.com/office/drawing/2014/main" id="{BC5BB572-72E1-4F5D-A3B2-3B5DBCD0CD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36" name="Text Box 19">
          <a:extLst>
            <a:ext uri="{FF2B5EF4-FFF2-40B4-BE49-F238E27FC236}">
              <a16:creationId xmlns:a16="http://schemas.microsoft.com/office/drawing/2014/main" id="{B7841915-491E-4C17-BA49-716758ED55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37" name="Text Box 16">
          <a:extLst>
            <a:ext uri="{FF2B5EF4-FFF2-40B4-BE49-F238E27FC236}">
              <a16:creationId xmlns:a16="http://schemas.microsoft.com/office/drawing/2014/main" id="{360428EE-AFDD-4697-A7FE-6C8BDDF7CE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38" name="Text Box 17">
          <a:extLst>
            <a:ext uri="{FF2B5EF4-FFF2-40B4-BE49-F238E27FC236}">
              <a16:creationId xmlns:a16="http://schemas.microsoft.com/office/drawing/2014/main" id="{1B0EC03E-41ED-4D47-B54C-939D7493DFE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39" name="Text Box 18">
          <a:extLst>
            <a:ext uri="{FF2B5EF4-FFF2-40B4-BE49-F238E27FC236}">
              <a16:creationId xmlns:a16="http://schemas.microsoft.com/office/drawing/2014/main" id="{C50D9D37-A235-4A35-B71B-253638C4671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40" name="Text Box 19">
          <a:extLst>
            <a:ext uri="{FF2B5EF4-FFF2-40B4-BE49-F238E27FC236}">
              <a16:creationId xmlns:a16="http://schemas.microsoft.com/office/drawing/2014/main" id="{0A331B10-9053-4817-B09E-B5BF95F15DB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50</xdr:row>
      <xdr:rowOff>0</xdr:rowOff>
    </xdr:from>
    <xdr:ext cx="95250" cy="171450"/>
    <xdr:sp macro="" textlink="">
      <xdr:nvSpPr>
        <xdr:cNvPr id="3041" name="Text Box 16">
          <a:extLst>
            <a:ext uri="{FF2B5EF4-FFF2-40B4-BE49-F238E27FC236}">
              <a16:creationId xmlns:a16="http://schemas.microsoft.com/office/drawing/2014/main" id="{7BC43391-872F-44F4-9F29-808AC1F3BED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50</xdr:row>
      <xdr:rowOff>0</xdr:rowOff>
    </xdr:from>
    <xdr:ext cx="95250" cy="171450"/>
    <xdr:sp macro="" textlink="">
      <xdr:nvSpPr>
        <xdr:cNvPr id="3042" name="Text Box 17">
          <a:extLst>
            <a:ext uri="{FF2B5EF4-FFF2-40B4-BE49-F238E27FC236}">
              <a16:creationId xmlns:a16="http://schemas.microsoft.com/office/drawing/2014/main" id="{60F4D6E0-DD6B-4B1A-B3CA-954B82924D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50</xdr:row>
      <xdr:rowOff>0</xdr:rowOff>
    </xdr:from>
    <xdr:ext cx="95250" cy="171450"/>
    <xdr:sp macro="" textlink="">
      <xdr:nvSpPr>
        <xdr:cNvPr id="3043" name="Text Box 18">
          <a:extLst>
            <a:ext uri="{FF2B5EF4-FFF2-40B4-BE49-F238E27FC236}">
              <a16:creationId xmlns:a16="http://schemas.microsoft.com/office/drawing/2014/main" id="{A4F5FE43-AE83-462D-922E-1E5C9DC774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50</xdr:row>
      <xdr:rowOff>0</xdr:rowOff>
    </xdr:from>
    <xdr:ext cx="95250" cy="171450"/>
    <xdr:sp macro="" textlink="">
      <xdr:nvSpPr>
        <xdr:cNvPr id="3044" name="Text Box 19">
          <a:extLst>
            <a:ext uri="{FF2B5EF4-FFF2-40B4-BE49-F238E27FC236}">
              <a16:creationId xmlns:a16="http://schemas.microsoft.com/office/drawing/2014/main" id="{E2D21CFB-8607-4E7C-9BD6-17015D56ACA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51</xdr:row>
      <xdr:rowOff>504825</xdr:rowOff>
    </xdr:from>
    <xdr:ext cx="95250" cy="444014"/>
    <xdr:sp macro="" textlink="">
      <xdr:nvSpPr>
        <xdr:cNvPr id="3045" name="Text Box 15">
          <a:extLst>
            <a:ext uri="{FF2B5EF4-FFF2-40B4-BE49-F238E27FC236}">
              <a16:creationId xmlns:a16="http://schemas.microsoft.com/office/drawing/2014/main" id="{9CCB73F8-F16D-4687-BEE4-9424BAA5DD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46" name="Text Box 16">
          <a:extLst>
            <a:ext uri="{FF2B5EF4-FFF2-40B4-BE49-F238E27FC236}">
              <a16:creationId xmlns:a16="http://schemas.microsoft.com/office/drawing/2014/main" id="{5C2B51B4-DDE4-4E52-9D04-0128FD88017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47" name="Text Box 17">
          <a:extLst>
            <a:ext uri="{FF2B5EF4-FFF2-40B4-BE49-F238E27FC236}">
              <a16:creationId xmlns:a16="http://schemas.microsoft.com/office/drawing/2014/main" id="{96D4523F-54F2-4404-A667-F6DAA91771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48" name="Text Box 18">
          <a:extLst>
            <a:ext uri="{FF2B5EF4-FFF2-40B4-BE49-F238E27FC236}">
              <a16:creationId xmlns:a16="http://schemas.microsoft.com/office/drawing/2014/main" id="{8AE36D4F-2512-4701-AC59-4A0B63D86DF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49" name="Text Box 19">
          <a:extLst>
            <a:ext uri="{FF2B5EF4-FFF2-40B4-BE49-F238E27FC236}">
              <a16:creationId xmlns:a16="http://schemas.microsoft.com/office/drawing/2014/main" id="{E60E56AD-BDC8-4CA8-B053-8C114102B9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50" name="Text Box 16">
          <a:extLst>
            <a:ext uri="{FF2B5EF4-FFF2-40B4-BE49-F238E27FC236}">
              <a16:creationId xmlns:a16="http://schemas.microsoft.com/office/drawing/2014/main" id="{55D32B8E-7EEA-40FA-B30E-78D7D5644E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51" name="Text Box 17">
          <a:extLst>
            <a:ext uri="{FF2B5EF4-FFF2-40B4-BE49-F238E27FC236}">
              <a16:creationId xmlns:a16="http://schemas.microsoft.com/office/drawing/2014/main" id="{58B42EB4-29F2-40C6-AD8E-4143447745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53</xdr:row>
      <xdr:rowOff>15875</xdr:rowOff>
    </xdr:from>
    <xdr:ext cx="95250" cy="171450"/>
    <xdr:sp macro="" textlink="">
      <xdr:nvSpPr>
        <xdr:cNvPr id="3052" name="Text Box 18">
          <a:extLst>
            <a:ext uri="{FF2B5EF4-FFF2-40B4-BE49-F238E27FC236}">
              <a16:creationId xmlns:a16="http://schemas.microsoft.com/office/drawing/2014/main" id="{68BCE6E6-64E0-47BA-B1DA-FCC4AB53C37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53" name="Text Box 16">
          <a:extLst>
            <a:ext uri="{FF2B5EF4-FFF2-40B4-BE49-F238E27FC236}">
              <a16:creationId xmlns:a16="http://schemas.microsoft.com/office/drawing/2014/main" id="{31A99D19-A719-4CAF-9179-6BB581FA8E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54" name="Text Box 17">
          <a:extLst>
            <a:ext uri="{FF2B5EF4-FFF2-40B4-BE49-F238E27FC236}">
              <a16:creationId xmlns:a16="http://schemas.microsoft.com/office/drawing/2014/main" id="{0CB3BBDB-6244-480E-B564-904A2C120E6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55" name="Text Box 18">
          <a:extLst>
            <a:ext uri="{FF2B5EF4-FFF2-40B4-BE49-F238E27FC236}">
              <a16:creationId xmlns:a16="http://schemas.microsoft.com/office/drawing/2014/main" id="{A460615B-1E70-4939-BB5C-D221B99E8E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56" name="Text Box 19">
          <a:extLst>
            <a:ext uri="{FF2B5EF4-FFF2-40B4-BE49-F238E27FC236}">
              <a16:creationId xmlns:a16="http://schemas.microsoft.com/office/drawing/2014/main" id="{7AB73439-3F46-4DB7-9CC2-34CDAD7187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57" name="Text Box 16">
          <a:extLst>
            <a:ext uri="{FF2B5EF4-FFF2-40B4-BE49-F238E27FC236}">
              <a16:creationId xmlns:a16="http://schemas.microsoft.com/office/drawing/2014/main" id="{188AAFFF-DE39-42D1-BD9C-3DA908AA0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53</xdr:row>
      <xdr:rowOff>170392</xdr:rowOff>
    </xdr:from>
    <xdr:ext cx="95250" cy="213632"/>
    <xdr:sp macro="" textlink="">
      <xdr:nvSpPr>
        <xdr:cNvPr id="3058" name="Text Box 15">
          <a:extLst>
            <a:ext uri="{FF2B5EF4-FFF2-40B4-BE49-F238E27FC236}">
              <a16:creationId xmlns:a16="http://schemas.microsoft.com/office/drawing/2014/main" id="{1E7D4541-05F8-49BA-9B09-42B11ED63DF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504825</xdr:rowOff>
    </xdr:from>
    <xdr:ext cx="95250" cy="448496"/>
    <xdr:sp macro="" textlink="">
      <xdr:nvSpPr>
        <xdr:cNvPr id="3059" name="Text Box 15">
          <a:extLst>
            <a:ext uri="{FF2B5EF4-FFF2-40B4-BE49-F238E27FC236}">
              <a16:creationId xmlns:a16="http://schemas.microsoft.com/office/drawing/2014/main" id="{838C0675-F971-406F-98CB-528901526AE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504825</xdr:rowOff>
    </xdr:from>
    <xdr:ext cx="95250" cy="442269"/>
    <xdr:sp macro="" textlink="">
      <xdr:nvSpPr>
        <xdr:cNvPr id="3060" name="Text Box 15">
          <a:extLst>
            <a:ext uri="{FF2B5EF4-FFF2-40B4-BE49-F238E27FC236}">
              <a16:creationId xmlns:a16="http://schemas.microsoft.com/office/drawing/2014/main" id="{F70AEAEE-251B-4C1F-991F-EA9FECE1C53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504825</xdr:rowOff>
    </xdr:from>
    <xdr:ext cx="95250" cy="442269"/>
    <xdr:sp macro="" textlink="">
      <xdr:nvSpPr>
        <xdr:cNvPr id="3061" name="Text Box 15">
          <a:extLst>
            <a:ext uri="{FF2B5EF4-FFF2-40B4-BE49-F238E27FC236}">
              <a16:creationId xmlns:a16="http://schemas.microsoft.com/office/drawing/2014/main" id="{CC7966E5-DA18-43E0-99E8-843C09BFF7DD}"/>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504825</xdr:rowOff>
    </xdr:from>
    <xdr:ext cx="95250" cy="213632"/>
    <xdr:sp macro="" textlink="">
      <xdr:nvSpPr>
        <xdr:cNvPr id="3062" name="Text Box 15">
          <a:extLst>
            <a:ext uri="{FF2B5EF4-FFF2-40B4-BE49-F238E27FC236}">
              <a16:creationId xmlns:a16="http://schemas.microsoft.com/office/drawing/2014/main" id="{72D50B00-72B2-431E-822A-9F81F8E67BC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504825</xdr:rowOff>
    </xdr:from>
    <xdr:ext cx="95250" cy="444331"/>
    <xdr:sp macro="" textlink="">
      <xdr:nvSpPr>
        <xdr:cNvPr id="3063" name="Text Box 15">
          <a:extLst>
            <a:ext uri="{FF2B5EF4-FFF2-40B4-BE49-F238E27FC236}">
              <a16:creationId xmlns:a16="http://schemas.microsoft.com/office/drawing/2014/main" id="{3FA1077A-0E8E-45A5-BF6E-9CAA7D33C06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53</xdr:row>
      <xdr:rowOff>170392</xdr:rowOff>
    </xdr:from>
    <xdr:ext cx="95250" cy="213632"/>
    <xdr:sp macro="" textlink="">
      <xdr:nvSpPr>
        <xdr:cNvPr id="3064" name="Text Box 15">
          <a:extLst>
            <a:ext uri="{FF2B5EF4-FFF2-40B4-BE49-F238E27FC236}">
              <a16:creationId xmlns:a16="http://schemas.microsoft.com/office/drawing/2014/main" id="{AE4743FF-B055-472A-AD16-89B78EA6056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65" name="Text Box 16">
          <a:extLst>
            <a:ext uri="{FF2B5EF4-FFF2-40B4-BE49-F238E27FC236}">
              <a16:creationId xmlns:a16="http://schemas.microsoft.com/office/drawing/2014/main" id="{97A4E41B-3CBB-45BB-B402-0CB8D168AB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66" name="Text Box 17">
          <a:extLst>
            <a:ext uri="{FF2B5EF4-FFF2-40B4-BE49-F238E27FC236}">
              <a16:creationId xmlns:a16="http://schemas.microsoft.com/office/drawing/2014/main" id="{FA926BFB-6165-4FB8-8748-55F6D5B8E2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67" name="Text Box 18">
          <a:extLst>
            <a:ext uri="{FF2B5EF4-FFF2-40B4-BE49-F238E27FC236}">
              <a16:creationId xmlns:a16="http://schemas.microsoft.com/office/drawing/2014/main" id="{C08174A4-1FA9-4696-9C2D-BD69EF6BD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68" name="Text Box 19">
          <a:extLst>
            <a:ext uri="{FF2B5EF4-FFF2-40B4-BE49-F238E27FC236}">
              <a16:creationId xmlns:a16="http://schemas.microsoft.com/office/drawing/2014/main" id="{5A1D4C87-7479-45AF-8E99-2D017E6D34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69" name="Text Box 16">
          <a:extLst>
            <a:ext uri="{FF2B5EF4-FFF2-40B4-BE49-F238E27FC236}">
              <a16:creationId xmlns:a16="http://schemas.microsoft.com/office/drawing/2014/main" id="{ACA2156A-9364-42A4-9AE3-94FA79E693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70" name="Text Box 17">
          <a:extLst>
            <a:ext uri="{FF2B5EF4-FFF2-40B4-BE49-F238E27FC236}">
              <a16:creationId xmlns:a16="http://schemas.microsoft.com/office/drawing/2014/main" id="{6559CC3E-1E21-4E94-86A7-21C142A8CB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71" name="Text Box 18">
          <a:extLst>
            <a:ext uri="{FF2B5EF4-FFF2-40B4-BE49-F238E27FC236}">
              <a16:creationId xmlns:a16="http://schemas.microsoft.com/office/drawing/2014/main" id="{C3F664B6-A9FE-491F-9891-50C2E153183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72" name="Text Box 19">
          <a:extLst>
            <a:ext uri="{FF2B5EF4-FFF2-40B4-BE49-F238E27FC236}">
              <a16:creationId xmlns:a16="http://schemas.microsoft.com/office/drawing/2014/main" id="{28C5B9A4-C44B-4A0B-A449-F228C42A966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073" name="Text Box 16">
          <a:extLst>
            <a:ext uri="{FF2B5EF4-FFF2-40B4-BE49-F238E27FC236}">
              <a16:creationId xmlns:a16="http://schemas.microsoft.com/office/drawing/2014/main" id="{704A345C-BC1B-4E70-8934-03C6017FFCE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074" name="Text Box 17">
          <a:extLst>
            <a:ext uri="{FF2B5EF4-FFF2-40B4-BE49-F238E27FC236}">
              <a16:creationId xmlns:a16="http://schemas.microsoft.com/office/drawing/2014/main" id="{F9877087-676D-4293-8365-2D0E23C775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075" name="Text Box 18">
          <a:extLst>
            <a:ext uri="{FF2B5EF4-FFF2-40B4-BE49-F238E27FC236}">
              <a16:creationId xmlns:a16="http://schemas.microsoft.com/office/drawing/2014/main" id="{649E7B80-AB1A-4785-A9C0-30F52DDB015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076" name="Text Box 19">
          <a:extLst>
            <a:ext uri="{FF2B5EF4-FFF2-40B4-BE49-F238E27FC236}">
              <a16:creationId xmlns:a16="http://schemas.microsoft.com/office/drawing/2014/main" id="{D2E1150F-A65E-4373-8BB7-C348852B743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3077" name="Text Box 15">
          <a:extLst>
            <a:ext uri="{FF2B5EF4-FFF2-40B4-BE49-F238E27FC236}">
              <a16:creationId xmlns:a16="http://schemas.microsoft.com/office/drawing/2014/main" id="{E22CD5BB-7C63-49EB-8325-9D4DFE0A5CA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78" name="Text Box 16">
          <a:extLst>
            <a:ext uri="{FF2B5EF4-FFF2-40B4-BE49-F238E27FC236}">
              <a16:creationId xmlns:a16="http://schemas.microsoft.com/office/drawing/2014/main" id="{2ECBE0DD-0F68-43D5-B138-B6122FED647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79" name="Text Box 17">
          <a:extLst>
            <a:ext uri="{FF2B5EF4-FFF2-40B4-BE49-F238E27FC236}">
              <a16:creationId xmlns:a16="http://schemas.microsoft.com/office/drawing/2014/main" id="{098F2A7E-2491-4EAE-A6E8-A96F1359F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80" name="Text Box 18">
          <a:extLst>
            <a:ext uri="{FF2B5EF4-FFF2-40B4-BE49-F238E27FC236}">
              <a16:creationId xmlns:a16="http://schemas.microsoft.com/office/drawing/2014/main" id="{7787D6B7-049A-4621-B7A2-862F6B87A0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81" name="Text Box 19">
          <a:extLst>
            <a:ext uri="{FF2B5EF4-FFF2-40B4-BE49-F238E27FC236}">
              <a16:creationId xmlns:a16="http://schemas.microsoft.com/office/drawing/2014/main" id="{DF8502DF-AC8C-4751-B81D-B98809883C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82" name="Text Box 16">
          <a:extLst>
            <a:ext uri="{FF2B5EF4-FFF2-40B4-BE49-F238E27FC236}">
              <a16:creationId xmlns:a16="http://schemas.microsoft.com/office/drawing/2014/main" id="{CA3E8FB4-09A4-4AF5-81AB-C280CF814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83" name="Text Box 17">
          <a:extLst>
            <a:ext uri="{FF2B5EF4-FFF2-40B4-BE49-F238E27FC236}">
              <a16:creationId xmlns:a16="http://schemas.microsoft.com/office/drawing/2014/main" id="{D5CF7394-6B9D-4BF2-A9EE-371B5A076D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84" name="Text Box 18">
          <a:extLst>
            <a:ext uri="{FF2B5EF4-FFF2-40B4-BE49-F238E27FC236}">
              <a16:creationId xmlns:a16="http://schemas.microsoft.com/office/drawing/2014/main" id="{8E470420-F86C-41EC-8BFF-D4722E4D07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85" name="Text Box 16">
          <a:extLst>
            <a:ext uri="{FF2B5EF4-FFF2-40B4-BE49-F238E27FC236}">
              <a16:creationId xmlns:a16="http://schemas.microsoft.com/office/drawing/2014/main" id="{38D6734D-29B2-46C2-8A74-B348E3945FE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86" name="Text Box 17">
          <a:extLst>
            <a:ext uri="{FF2B5EF4-FFF2-40B4-BE49-F238E27FC236}">
              <a16:creationId xmlns:a16="http://schemas.microsoft.com/office/drawing/2014/main" id="{14292551-39C7-472B-808B-7FA518FDE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87" name="Text Box 18">
          <a:extLst>
            <a:ext uri="{FF2B5EF4-FFF2-40B4-BE49-F238E27FC236}">
              <a16:creationId xmlns:a16="http://schemas.microsoft.com/office/drawing/2014/main" id="{B44BA253-507F-450B-9D5F-51EA0ED26B9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88" name="Text Box 19">
          <a:extLst>
            <a:ext uri="{FF2B5EF4-FFF2-40B4-BE49-F238E27FC236}">
              <a16:creationId xmlns:a16="http://schemas.microsoft.com/office/drawing/2014/main" id="{A3B6E495-7893-4EA5-B527-677A0541F0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89" name="Text Box 16">
          <a:extLst>
            <a:ext uri="{FF2B5EF4-FFF2-40B4-BE49-F238E27FC236}">
              <a16:creationId xmlns:a16="http://schemas.microsoft.com/office/drawing/2014/main" id="{1603A4D3-34FB-401B-923D-83ABBCD90B0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90" name="Text Box 17">
          <a:extLst>
            <a:ext uri="{FF2B5EF4-FFF2-40B4-BE49-F238E27FC236}">
              <a16:creationId xmlns:a16="http://schemas.microsoft.com/office/drawing/2014/main" id="{CF887C0C-28AF-4191-B0E1-53F3766137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91" name="Text Box 18">
          <a:extLst>
            <a:ext uri="{FF2B5EF4-FFF2-40B4-BE49-F238E27FC236}">
              <a16:creationId xmlns:a16="http://schemas.microsoft.com/office/drawing/2014/main" id="{43F09544-B676-40F8-800E-47A13EA82C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92" name="Text Box 19">
          <a:extLst>
            <a:ext uri="{FF2B5EF4-FFF2-40B4-BE49-F238E27FC236}">
              <a16:creationId xmlns:a16="http://schemas.microsoft.com/office/drawing/2014/main" id="{B9A6AD02-1B6D-41B1-8690-6660525B0D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504825</xdr:rowOff>
    </xdr:from>
    <xdr:ext cx="95250" cy="456743"/>
    <xdr:sp macro="" textlink="">
      <xdr:nvSpPr>
        <xdr:cNvPr id="3093" name="Text Box 15">
          <a:extLst>
            <a:ext uri="{FF2B5EF4-FFF2-40B4-BE49-F238E27FC236}">
              <a16:creationId xmlns:a16="http://schemas.microsoft.com/office/drawing/2014/main" id="{013D0619-9819-4445-B7F4-56FE4E721B39}"/>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504825</xdr:rowOff>
    </xdr:from>
    <xdr:ext cx="95250" cy="442269"/>
    <xdr:sp macro="" textlink="">
      <xdr:nvSpPr>
        <xdr:cNvPr id="3094" name="Text Box 15">
          <a:extLst>
            <a:ext uri="{FF2B5EF4-FFF2-40B4-BE49-F238E27FC236}">
              <a16:creationId xmlns:a16="http://schemas.microsoft.com/office/drawing/2014/main" id="{3C515715-177E-45F8-8F74-D7E7724336A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504825</xdr:rowOff>
    </xdr:from>
    <xdr:ext cx="95250" cy="442269"/>
    <xdr:sp macro="" textlink="">
      <xdr:nvSpPr>
        <xdr:cNvPr id="3095" name="Text Box 15">
          <a:extLst>
            <a:ext uri="{FF2B5EF4-FFF2-40B4-BE49-F238E27FC236}">
              <a16:creationId xmlns:a16="http://schemas.microsoft.com/office/drawing/2014/main" id="{D89AA4A8-23BE-4F20-9DFF-0CC3F11535D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504825</xdr:rowOff>
    </xdr:from>
    <xdr:ext cx="95250" cy="213632"/>
    <xdr:sp macro="" textlink="">
      <xdr:nvSpPr>
        <xdr:cNvPr id="3096" name="Text Box 15">
          <a:extLst>
            <a:ext uri="{FF2B5EF4-FFF2-40B4-BE49-F238E27FC236}">
              <a16:creationId xmlns:a16="http://schemas.microsoft.com/office/drawing/2014/main" id="{E6338DC0-679E-4243-8A07-ABF4E824641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504825</xdr:rowOff>
    </xdr:from>
    <xdr:ext cx="95250" cy="444331"/>
    <xdr:sp macro="" textlink="">
      <xdr:nvSpPr>
        <xdr:cNvPr id="3097" name="Text Box 15">
          <a:extLst>
            <a:ext uri="{FF2B5EF4-FFF2-40B4-BE49-F238E27FC236}">
              <a16:creationId xmlns:a16="http://schemas.microsoft.com/office/drawing/2014/main" id="{CFCE5663-770D-48A9-8973-0FE3BC2F55A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504825</xdr:rowOff>
    </xdr:from>
    <xdr:ext cx="95250" cy="213632"/>
    <xdr:sp macro="" textlink="">
      <xdr:nvSpPr>
        <xdr:cNvPr id="3098" name="Text Box 15">
          <a:extLst>
            <a:ext uri="{FF2B5EF4-FFF2-40B4-BE49-F238E27FC236}">
              <a16:creationId xmlns:a16="http://schemas.microsoft.com/office/drawing/2014/main" id="{B65C2D3F-00FF-4A7F-9156-28BD348971A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99" name="Text Box 16">
          <a:extLst>
            <a:ext uri="{FF2B5EF4-FFF2-40B4-BE49-F238E27FC236}">
              <a16:creationId xmlns:a16="http://schemas.microsoft.com/office/drawing/2014/main" id="{06A91FA8-3EC2-4CB8-B2B7-660BC17776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00" name="Text Box 17">
          <a:extLst>
            <a:ext uri="{FF2B5EF4-FFF2-40B4-BE49-F238E27FC236}">
              <a16:creationId xmlns:a16="http://schemas.microsoft.com/office/drawing/2014/main" id="{48E87E8F-7057-465B-885C-91A999491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01" name="Text Box 18">
          <a:extLst>
            <a:ext uri="{FF2B5EF4-FFF2-40B4-BE49-F238E27FC236}">
              <a16:creationId xmlns:a16="http://schemas.microsoft.com/office/drawing/2014/main" id="{BADAD68A-1CCC-4DC3-ADA7-15A8260226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02" name="Text Box 19">
          <a:extLst>
            <a:ext uri="{FF2B5EF4-FFF2-40B4-BE49-F238E27FC236}">
              <a16:creationId xmlns:a16="http://schemas.microsoft.com/office/drawing/2014/main" id="{809E0B50-9DFE-4747-A88A-115A6C4E70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03" name="Text Box 16">
          <a:extLst>
            <a:ext uri="{FF2B5EF4-FFF2-40B4-BE49-F238E27FC236}">
              <a16:creationId xmlns:a16="http://schemas.microsoft.com/office/drawing/2014/main" id="{A420A98A-6928-4A97-858A-52537183616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04" name="Text Box 17">
          <a:extLst>
            <a:ext uri="{FF2B5EF4-FFF2-40B4-BE49-F238E27FC236}">
              <a16:creationId xmlns:a16="http://schemas.microsoft.com/office/drawing/2014/main" id="{2FB3DA85-3DBD-4437-90E1-90143EE0EF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05" name="Text Box 18">
          <a:extLst>
            <a:ext uri="{FF2B5EF4-FFF2-40B4-BE49-F238E27FC236}">
              <a16:creationId xmlns:a16="http://schemas.microsoft.com/office/drawing/2014/main" id="{4F05676E-38BA-43EE-A7C8-1A2412D09FB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06" name="Text Box 19">
          <a:extLst>
            <a:ext uri="{FF2B5EF4-FFF2-40B4-BE49-F238E27FC236}">
              <a16:creationId xmlns:a16="http://schemas.microsoft.com/office/drawing/2014/main" id="{33704A77-C6AF-4AC3-BB93-AC95418A402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107" name="Text Box 16">
          <a:extLst>
            <a:ext uri="{FF2B5EF4-FFF2-40B4-BE49-F238E27FC236}">
              <a16:creationId xmlns:a16="http://schemas.microsoft.com/office/drawing/2014/main" id="{4E82D7C1-E099-49A6-B240-0E37D235F99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108" name="Text Box 17">
          <a:extLst>
            <a:ext uri="{FF2B5EF4-FFF2-40B4-BE49-F238E27FC236}">
              <a16:creationId xmlns:a16="http://schemas.microsoft.com/office/drawing/2014/main" id="{44F3C9BB-DC4A-4235-B9F3-D59F46CDC62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109" name="Text Box 18">
          <a:extLst>
            <a:ext uri="{FF2B5EF4-FFF2-40B4-BE49-F238E27FC236}">
              <a16:creationId xmlns:a16="http://schemas.microsoft.com/office/drawing/2014/main" id="{DE39421B-DA52-47F8-8A5D-725EDC9639D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110" name="Text Box 19">
          <a:extLst>
            <a:ext uri="{FF2B5EF4-FFF2-40B4-BE49-F238E27FC236}">
              <a16:creationId xmlns:a16="http://schemas.microsoft.com/office/drawing/2014/main" id="{4218FF8E-D826-4283-A722-EFE9AB0947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3111" name="Text Box 15">
          <a:extLst>
            <a:ext uri="{FF2B5EF4-FFF2-40B4-BE49-F238E27FC236}">
              <a16:creationId xmlns:a16="http://schemas.microsoft.com/office/drawing/2014/main" id="{438649A6-C534-4AC0-A99A-EAF5C320031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12" name="Text Box 16">
          <a:extLst>
            <a:ext uri="{FF2B5EF4-FFF2-40B4-BE49-F238E27FC236}">
              <a16:creationId xmlns:a16="http://schemas.microsoft.com/office/drawing/2014/main" id="{89D3E434-A6AF-4A3E-8D4A-60A4D1F04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13" name="Text Box 17">
          <a:extLst>
            <a:ext uri="{FF2B5EF4-FFF2-40B4-BE49-F238E27FC236}">
              <a16:creationId xmlns:a16="http://schemas.microsoft.com/office/drawing/2014/main" id="{F5B4B3CB-746A-453E-A923-8E7B4EE76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14" name="Text Box 18">
          <a:extLst>
            <a:ext uri="{FF2B5EF4-FFF2-40B4-BE49-F238E27FC236}">
              <a16:creationId xmlns:a16="http://schemas.microsoft.com/office/drawing/2014/main" id="{355CDED2-7CD2-4C3B-9802-4FD10A12BF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15" name="Text Box 19">
          <a:extLst>
            <a:ext uri="{FF2B5EF4-FFF2-40B4-BE49-F238E27FC236}">
              <a16:creationId xmlns:a16="http://schemas.microsoft.com/office/drawing/2014/main" id="{A8786F82-F7B7-4546-B2B7-D273A4FE8D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55</xdr:row>
      <xdr:rowOff>504825</xdr:rowOff>
    </xdr:from>
    <xdr:ext cx="95250" cy="442269"/>
    <xdr:sp macro="" textlink="">
      <xdr:nvSpPr>
        <xdr:cNvPr id="3116" name="Text Box 15">
          <a:extLst>
            <a:ext uri="{FF2B5EF4-FFF2-40B4-BE49-F238E27FC236}">
              <a16:creationId xmlns:a16="http://schemas.microsoft.com/office/drawing/2014/main" id="{593061A3-172E-4F22-8CE9-43878B00D61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17" name="Text Box 16">
          <a:extLst>
            <a:ext uri="{FF2B5EF4-FFF2-40B4-BE49-F238E27FC236}">
              <a16:creationId xmlns:a16="http://schemas.microsoft.com/office/drawing/2014/main" id="{57D123A4-49ED-470D-B467-B1F03E6FA0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18" name="Text Box 17">
          <a:extLst>
            <a:ext uri="{FF2B5EF4-FFF2-40B4-BE49-F238E27FC236}">
              <a16:creationId xmlns:a16="http://schemas.microsoft.com/office/drawing/2014/main" id="{5BF1E0EC-40E7-46EC-9E88-50944F179C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19" name="Text Box 18">
          <a:extLst>
            <a:ext uri="{FF2B5EF4-FFF2-40B4-BE49-F238E27FC236}">
              <a16:creationId xmlns:a16="http://schemas.microsoft.com/office/drawing/2014/main" id="{751AC10C-3BFF-4EC4-AE17-708DB7B7283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0" name="Text Box 16">
          <a:extLst>
            <a:ext uri="{FF2B5EF4-FFF2-40B4-BE49-F238E27FC236}">
              <a16:creationId xmlns:a16="http://schemas.microsoft.com/office/drawing/2014/main" id="{405E337E-7015-4D8A-ADD3-4AB32A0B72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1" name="Text Box 17">
          <a:extLst>
            <a:ext uri="{FF2B5EF4-FFF2-40B4-BE49-F238E27FC236}">
              <a16:creationId xmlns:a16="http://schemas.microsoft.com/office/drawing/2014/main" id="{C7548607-C1CA-46CC-ACBC-665DB4EDCD3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2" name="Text Box 18">
          <a:extLst>
            <a:ext uri="{FF2B5EF4-FFF2-40B4-BE49-F238E27FC236}">
              <a16:creationId xmlns:a16="http://schemas.microsoft.com/office/drawing/2014/main" id="{CCE11AB4-28F8-4BC0-B3F9-DBF77A284D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3" name="Text Box 19">
          <a:extLst>
            <a:ext uri="{FF2B5EF4-FFF2-40B4-BE49-F238E27FC236}">
              <a16:creationId xmlns:a16="http://schemas.microsoft.com/office/drawing/2014/main" id="{7D32E41E-AFD1-449E-B444-F8F640853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4" name="Text Box 16">
          <a:extLst>
            <a:ext uri="{FF2B5EF4-FFF2-40B4-BE49-F238E27FC236}">
              <a16:creationId xmlns:a16="http://schemas.microsoft.com/office/drawing/2014/main" id="{E90D0BE9-EA91-48AC-89BF-E33777CD46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5" name="Text Box 17">
          <a:extLst>
            <a:ext uri="{FF2B5EF4-FFF2-40B4-BE49-F238E27FC236}">
              <a16:creationId xmlns:a16="http://schemas.microsoft.com/office/drawing/2014/main" id="{FBCDC27E-BB65-48B4-B729-D5BF369C1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6" name="Text Box 18">
          <a:extLst>
            <a:ext uri="{FF2B5EF4-FFF2-40B4-BE49-F238E27FC236}">
              <a16:creationId xmlns:a16="http://schemas.microsoft.com/office/drawing/2014/main" id="{7B7615BB-C5B0-4407-A035-C2E162EA45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57</xdr:row>
      <xdr:rowOff>170392</xdr:rowOff>
    </xdr:from>
    <xdr:ext cx="95250" cy="213632"/>
    <xdr:sp macro="" textlink="">
      <xdr:nvSpPr>
        <xdr:cNvPr id="3127" name="Text Box 15">
          <a:extLst>
            <a:ext uri="{FF2B5EF4-FFF2-40B4-BE49-F238E27FC236}">
              <a16:creationId xmlns:a16="http://schemas.microsoft.com/office/drawing/2014/main" id="{556FE59C-16BC-4B47-ADEA-50173F2EC78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28" name="Text Box 16">
          <a:extLst>
            <a:ext uri="{FF2B5EF4-FFF2-40B4-BE49-F238E27FC236}">
              <a16:creationId xmlns:a16="http://schemas.microsoft.com/office/drawing/2014/main" id="{AB8DED25-5FA0-426F-84C1-9B4EA2E237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29" name="Text Box 17">
          <a:extLst>
            <a:ext uri="{FF2B5EF4-FFF2-40B4-BE49-F238E27FC236}">
              <a16:creationId xmlns:a16="http://schemas.microsoft.com/office/drawing/2014/main" id="{4C9AF8B9-0DA5-4C14-8612-070FA5797B5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30" name="Text Box 18">
          <a:extLst>
            <a:ext uri="{FF2B5EF4-FFF2-40B4-BE49-F238E27FC236}">
              <a16:creationId xmlns:a16="http://schemas.microsoft.com/office/drawing/2014/main" id="{E7B85EDF-37C5-41BE-BFBC-1AB7C96082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31" name="Text Box 19">
          <a:extLst>
            <a:ext uri="{FF2B5EF4-FFF2-40B4-BE49-F238E27FC236}">
              <a16:creationId xmlns:a16="http://schemas.microsoft.com/office/drawing/2014/main" id="{663EA74C-DA98-4578-BD26-27F09BF9FF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32" name="Text Box 16">
          <a:extLst>
            <a:ext uri="{FF2B5EF4-FFF2-40B4-BE49-F238E27FC236}">
              <a16:creationId xmlns:a16="http://schemas.microsoft.com/office/drawing/2014/main" id="{7D6031E7-7B69-4014-A8ED-9B04D752A8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33" name="Text Box 17">
          <a:extLst>
            <a:ext uri="{FF2B5EF4-FFF2-40B4-BE49-F238E27FC236}">
              <a16:creationId xmlns:a16="http://schemas.microsoft.com/office/drawing/2014/main" id="{B6266168-5028-4DF1-A544-92B5245312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34" name="Text Box 18">
          <a:extLst>
            <a:ext uri="{FF2B5EF4-FFF2-40B4-BE49-F238E27FC236}">
              <a16:creationId xmlns:a16="http://schemas.microsoft.com/office/drawing/2014/main" id="{5C1CF21A-2EDD-4AAA-B33B-486910884A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35" name="Text Box 19">
          <a:extLst>
            <a:ext uri="{FF2B5EF4-FFF2-40B4-BE49-F238E27FC236}">
              <a16:creationId xmlns:a16="http://schemas.microsoft.com/office/drawing/2014/main" id="{8C23201C-76EF-4D55-A6F3-7DB982B1CE4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54</xdr:row>
      <xdr:rowOff>0</xdr:rowOff>
    </xdr:from>
    <xdr:ext cx="95250" cy="171450"/>
    <xdr:sp macro="" textlink="">
      <xdr:nvSpPr>
        <xdr:cNvPr id="3136" name="Text Box 16">
          <a:extLst>
            <a:ext uri="{FF2B5EF4-FFF2-40B4-BE49-F238E27FC236}">
              <a16:creationId xmlns:a16="http://schemas.microsoft.com/office/drawing/2014/main" id="{F77A9A4A-1B15-4EDF-A6A4-59650A515D4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54</xdr:row>
      <xdr:rowOff>0</xdr:rowOff>
    </xdr:from>
    <xdr:ext cx="95250" cy="171450"/>
    <xdr:sp macro="" textlink="">
      <xdr:nvSpPr>
        <xdr:cNvPr id="3137" name="Text Box 17">
          <a:extLst>
            <a:ext uri="{FF2B5EF4-FFF2-40B4-BE49-F238E27FC236}">
              <a16:creationId xmlns:a16="http://schemas.microsoft.com/office/drawing/2014/main" id="{11A25950-036A-4974-AC46-E305403A34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54</xdr:row>
      <xdr:rowOff>0</xdr:rowOff>
    </xdr:from>
    <xdr:ext cx="95250" cy="171450"/>
    <xdr:sp macro="" textlink="">
      <xdr:nvSpPr>
        <xdr:cNvPr id="3138" name="Text Box 18">
          <a:extLst>
            <a:ext uri="{FF2B5EF4-FFF2-40B4-BE49-F238E27FC236}">
              <a16:creationId xmlns:a16="http://schemas.microsoft.com/office/drawing/2014/main" id="{04FA9B5A-9B69-470B-8BA4-29279964E37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54</xdr:row>
      <xdr:rowOff>0</xdr:rowOff>
    </xdr:from>
    <xdr:ext cx="95250" cy="171450"/>
    <xdr:sp macro="" textlink="">
      <xdr:nvSpPr>
        <xdr:cNvPr id="3139" name="Text Box 19">
          <a:extLst>
            <a:ext uri="{FF2B5EF4-FFF2-40B4-BE49-F238E27FC236}">
              <a16:creationId xmlns:a16="http://schemas.microsoft.com/office/drawing/2014/main" id="{525A6FD1-67D9-4F9A-8629-1E4A10123E8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3140" name="Text Box 15">
          <a:extLst>
            <a:ext uri="{FF2B5EF4-FFF2-40B4-BE49-F238E27FC236}">
              <a16:creationId xmlns:a16="http://schemas.microsoft.com/office/drawing/2014/main" id="{F605C4F2-6B27-42B9-9FCC-19F7461692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41" name="Text Box 16">
          <a:extLst>
            <a:ext uri="{FF2B5EF4-FFF2-40B4-BE49-F238E27FC236}">
              <a16:creationId xmlns:a16="http://schemas.microsoft.com/office/drawing/2014/main" id="{E542DCA6-5DD1-4C24-9C47-83D2271A5D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42" name="Text Box 17">
          <a:extLst>
            <a:ext uri="{FF2B5EF4-FFF2-40B4-BE49-F238E27FC236}">
              <a16:creationId xmlns:a16="http://schemas.microsoft.com/office/drawing/2014/main" id="{D9CB405E-04AB-47CD-AB05-6262C41AE6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43" name="Text Box 18">
          <a:extLst>
            <a:ext uri="{FF2B5EF4-FFF2-40B4-BE49-F238E27FC236}">
              <a16:creationId xmlns:a16="http://schemas.microsoft.com/office/drawing/2014/main" id="{7D0815E7-9E47-4908-B6EF-9DC3A3E5B00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44" name="Text Box 19">
          <a:extLst>
            <a:ext uri="{FF2B5EF4-FFF2-40B4-BE49-F238E27FC236}">
              <a16:creationId xmlns:a16="http://schemas.microsoft.com/office/drawing/2014/main" id="{F119473A-39E8-416D-A0A0-5315ACC547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45" name="Text Box 16">
          <a:extLst>
            <a:ext uri="{FF2B5EF4-FFF2-40B4-BE49-F238E27FC236}">
              <a16:creationId xmlns:a16="http://schemas.microsoft.com/office/drawing/2014/main" id="{BB812462-3945-4FC5-9BA0-20F7D86456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46" name="Text Box 17">
          <a:extLst>
            <a:ext uri="{FF2B5EF4-FFF2-40B4-BE49-F238E27FC236}">
              <a16:creationId xmlns:a16="http://schemas.microsoft.com/office/drawing/2014/main" id="{AF429E75-44E9-4042-BEC5-F45C009CC4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57</xdr:row>
      <xdr:rowOff>15875</xdr:rowOff>
    </xdr:from>
    <xdr:ext cx="95250" cy="171450"/>
    <xdr:sp macro="" textlink="">
      <xdr:nvSpPr>
        <xdr:cNvPr id="3147" name="Text Box 18">
          <a:extLst>
            <a:ext uri="{FF2B5EF4-FFF2-40B4-BE49-F238E27FC236}">
              <a16:creationId xmlns:a16="http://schemas.microsoft.com/office/drawing/2014/main" id="{8F9C1CCB-6A1C-4F0A-B694-7D2CAB21914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48" name="Text Box 16">
          <a:extLst>
            <a:ext uri="{FF2B5EF4-FFF2-40B4-BE49-F238E27FC236}">
              <a16:creationId xmlns:a16="http://schemas.microsoft.com/office/drawing/2014/main" id="{BCF617F5-D3D4-4F5C-8C9E-3F2AB224D3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49" name="Text Box 17">
          <a:extLst>
            <a:ext uri="{FF2B5EF4-FFF2-40B4-BE49-F238E27FC236}">
              <a16:creationId xmlns:a16="http://schemas.microsoft.com/office/drawing/2014/main" id="{C53769B0-A9CA-4C89-892E-1A8397B4F0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50" name="Text Box 18">
          <a:extLst>
            <a:ext uri="{FF2B5EF4-FFF2-40B4-BE49-F238E27FC236}">
              <a16:creationId xmlns:a16="http://schemas.microsoft.com/office/drawing/2014/main" id="{F7E49387-12F8-40EF-B7FC-261C8E6F3F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51" name="Text Box 19">
          <a:extLst>
            <a:ext uri="{FF2B5EF4-FFF2-40B4-BE49-F238E27FC236}">
              <a16:creationId xmlns:a16="http://schemas.microsoft.com/office/drawing/2014/main" id="{5269FA40-E4BB-40B3-AA83-01A46D87EC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52" name="Text Box 16">
          <a:extLst>
            <a:ext uri="{FF2B5EF4-FFF2-40B4-BE49-F238E27FC236}">
              <a16:creationId xmlns:a16="http://schemas.microsoft.com/office/drawing/2014/main" id="{9F20C7E8-166F-4DCE-8EE2-3DA98510A2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57</xdr:row>
      <xdr:rowOff>170392</xdr:rowOff>
    </xdr:from>
    <xdr:ext cx="95250" cy="213632"/>
    <xdr:sp macro="" textlink="">
      <xdr:nvSpPr>
        <xdr:cNvPr id="3153" name="Text Box 15">
          <a:extLst>
            <a:ext uri="{FF2B5EF4-FFF2-40B4-BE49-F238E27FC236}">
              <a16:creationId xmlns:a16="http://schemas.microsoft.com/office/drawing/2014/main" id="{57763767-4DC1-4A1D-812F-DB7C85FE9890}"/>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448496"/>
    <xdr:sp macro="" textlink="">
      <xdr:nvSpPr>
        <xdr:cNvPr id="3154" name="Text Box 15">
          <a:extLst>
            <a:ext uri="{FF2B5EF4-FFF2-40B4-BE49-F238E27FC236}">
              <a16:creationId xmlns:a16="http://schemas.microsoft.com/office/drawing/2014/main" id="{99BE2A26-E9C7-4D9D-BD36-0FC6B2E2F48D}"/>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504825</xdr:rowOff>
    </xdr:from>
    <xdr:ext cx="95250" cy="442269"/>
    <xdr:sp macro="" textlink="">
      <xdr:nvSpPr>
        <xdr:cNvPr id="3155" name="Text Box 15">
          <a:extLst>
            <a:ext uri="{FF2B5EF4-FFF2-40B4-BE49-F238E27FC236}">
              <a16:creationId xmlns:a16="http://schemas.microsoft.com/office/drawing/2014/main" id="{600920C8-61C0-4BC9-80E3-2A8E0379203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504825</xdr:rowOff>
    </xdr:from>
    <xdr:ext cx="95250" cy="442269"/>
    <xdr:sp macro="" textlink="">
      <xdr:nvSpPr>
        <xdr:cNvPr id="3156" name="Text Box 15">
          <a:extLst>
            <a:ext uri="{FF2B5EF4-FFF2-40B4-BE49-F238E27FC236}">
              <a16:creationId xmlns:a16="http://schemas.microsoft.com/office/drawing/2014/main" id="{7492102E-D81C-42E1-BF78-8A3EEA07A9C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213632"/>
    <xdr:sp macro="" textlink="">
      <xdr:nvSpPr>
        <xdr:cNvPr id="3157" name="Text Box 15">
          <a:extLst>
            <a:ext uri="{FF2B5EF4-FFF2-40B4-BE49-F238E27FC236}">
              <a16:creationId xmlns:a16="http://schemas.microsoft.com/office/drawing/2014/main" id="{29EB9339-2983-42E7-BEB5-6F75A00AA4B6}"/>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444331"/>
    <xdr:sp macro="" textlink="">
      <xdr:nvSpPr>
        <xdr:cNvPr id="3158" name="Text Box 15">
          <a:extLst>
            <a:ext uri="{FF2B5EF4-FFF2-40B4-BE49-F238E27FC236}">
              <a16:creationId xmlns:a16="http://schemas.microsoft.com/office/drawing/2014/main" id="{0D187FB4-75D1-490F-8D84-B6D6BA2077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57</xdr:row>
      <xdr:rowOff>170392</xdr:rowOff>
    </xdr:from>
    <xdr:ext cx="95250" cy="213632"/>
    <xdr:sp macro="" textlink="">
      <xdr:nvSpPr>
        <xdr:cNvPr id="3159" name="Text Box 15">
          <a:extLst>
            <a:ext uri="{FF2B5EF4-FFF2-40B4-BE49-F238E27FC236}">
              <a16:creationId xmlns:a16="http://schemas.microsoft.com/office/drawing/2014/main" id="{6178A78C-E550-468C-906C-A9BB221DBB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60" name="Text Box 16">
          <a:extLst>
            <a:ext uri="{FF2B5EF4-FFF2-40B4-BE49-F238E27FC236}">
              <a16:creationId xmlns:a16="http://schemas.microsoft.com/office/drawing/2014/main" id="{A36E1086-54CC-4DF3-82E2-798DDAD5C2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61" name="Text Box 17">
          <a:extLst>
            <a:ext uri="{FF2B5EF4-FFF2-40B4-BE49-F238E27FC236}">
              <a16:creationId xmlns:a16="http://schemas.microsoft.com/office/drawing/2014/main" id="{C833F6CD-A8C9-4594-998E-118ED92105F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62" name="Text Box 18">
          <a:extLst>
            <a:ext uri="{FF2B5EF4-FFF2-40B4-BE49-F238E27FC236}">
              <a16:creationId xmlns:a16="http://schemas.microsoft.com/office/drawing/2014/main" id="{277AD47D-1AB2-4A7A-956E-A23899E26E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63" name="Text Box 19">
          <a:extLst>
            <a:ext uri="{FF2B5EF4-FFF2-40B4-BE49-F238E27FC236}">
              <a16:creationId xmlns:a16="http://schemas.microsoft.com/office/drawing/2014/main" id="{0AEFC438-0243-4142-8E41-8478C66E78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64" name="Text Box 16">
          <a:extLst>
            <a:ext uri="{FF2B5EF4-FFF2-40B4-BE49-F238E27FC236}">
              <a16:creationId xmlns:a16="http://schemas.microsoft.com/office/drawing/2014/main" id="{C9F82DD5-FE91-4048-9409-DE53155ACE9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65" name="Text Box 17">
          <a:extLst>
            <a:ext uri="{FF2B5EF4-FFF2-40B4-BE49-F238E27FC236}">
              <a16:creationId xmlns:a16="http://schemas.microsoft.com/office/drawing/2014/main" id="{DB1FEDA9-6DC9-42F7-91A6-C3993C878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66" name="Text Box 18">
          <a:extLst>
            <a:ext uri="{FF2B5EF4-FFF2-40B4-BE49-F238E27FC236}">
              <a16:creationId xmlns:a16="http://schemas.microsoft.com/office/drawing/2014/main" id="{1B7C59BD-62B2-431E-A364-493CF03A2B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67" name="Text Box 19">
          <a:extLst>
            <a:ext uri="{FF2B5EF4-FFF2-40B4-BE49-F238E27FC236}">
              <a16:creationId xmlns:a16="http://schemas.microsoft.com/office/drawing/2014/main" id="{E113E17D-84F3-413D-B1D4-E2752CD73C5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168" name="Text Box 16">
          <a:extLst>
            <a:ext uri="{FF2B5EF4-FFF2-40B4-BE49-F238E27FC236}">
              <a16:creationId xmlns:a16="http://schemas.microsoft.com/office/drawing/2014/main" id="{BEC36493-1B33-456A-B80B-D5556EE59E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169" name="Text Box 17">
          <a:extLst>
            <a:ext uri="{FF2B5EF4-FFF2-40B4-BE49-F238E27FC236}">
              <a16:creationId xmlns:a16="http://schemas.microsoft.com/office/drawing/2014/main" id="{047B62DC-0CA0-4749-9891-0167C887B26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170" name="Text Box 18">
          <a:extLst>
            <a:ext uri="{FF2B5EF4-FFF2-40B4-BE49-F238E27FC236}">
              <a16:creationId xmlns:a16="http://schemas.microsoft.com/office/drawing/2014/main" id="{59C8796C-8960-4BF1-8999-172D8D22AC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171" name="Text Box 19">
          <a:extLst>
            <a:ext uri="{FF2B5EF4-FFF2-40B4-BE49-F238E27FC236}">
              <a16:creationId xmlns:a16="http://schemas.microsoft.com/office/drawing/2014/main" id="{F0303113-9789-4F7B-B3F7-DA22C04254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3172" name="Text Box 15">
          <a:extLst>
            <a:ext uri="{FF2B5EF4-FFF2-40B4-BE49-F238E27FC236}">
              <a16:creationId xmlns:a16="http://schemas.microsoft.com/office/drawing/2014/main" id="{BBC346DF-E79A-415B-8CF7-D3AFDE47C5B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73" name="Text Box 16">
          <a:extLst>
            <a:ext uri="{FF2B5EF4-FFF2-40B4-BE49-F238E27FC236}">
              <a16:creationId xmlns:a16="http://schemas.microsoft.com/office/drawing/2014/main" id="{A3F081A1-1190-4B89-ABC1-386A1DFB2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74" name="Text Box 17">
          <a:extLst>
            <a:ext uri="{FF2B5EF4-FFF2-40B4-BE49-F238E27FC236}">
              <a16:creationId xmlns:a16="http://schemas.microsoft.com/office/drawing/2014/main" id="{914153F1-0193-4B88-913B-CBE7CE8357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75" name="Text Box 18">
          <a:extLst>
            <a:ext uri="{FF2B5EF4-FFF2-40B4-BE49-F238E27FC236}">
              <a16:creationId xmlns:a16="http://schemas.microsoft.com/office/drawing/2014/main" id="{4A5EF2DC-2017-42CF-955E-2DE06DAEF04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76" name="Text Box 19">
          <a:extLst>
            <a:ext uri="{FF2B5EF4-FFF2-40B4-BE49-F238E27FC236}">
              <a16:creationId xmlns:a16="http://schemas.microsoft.com/office/drawing/2014/main" id="{71A320D4-679A-40FF-8874-FABF286990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77" name="Text Box 16">
          <a:extLst>
            <a:ext uri="{FF2B5EF4-FFF2-40B4-BE49-F238E27FC236}">
              <a16:creationId xmlns:a16="http://schemas.microsoft.com/office/drawing/2014/main" id="{B1E2AFF2-67F1-46FD-B200-7867E511118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78" name="Text Box 17">
          <a:extLst>
            <a:ext uri="{FF2B5EF4-FFF2-40B4-BE49-F238E27FC236}">
              <a16:creationId xmlns:a16="http://schemas.microsoft.com/office/drawing/2014/main" id="{FE0E69D8-FDEE-41FA-9FCC-10F234173E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79" name="Text Box 18">
          <a:extLst>
            <a:ext uri="{FF2B5EF4-FFF2-40B4-BE49-F238E27FC236}">
              <a16:creationId xmlns:a16="http://schemas.microsoft.com/office/drawing/2014/main" id="{FCE72972-C62D-4467-BC9D-06CC4D4BC3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0" name="Text Box 16">
          <a:extLst>
            <a:ext uri="{FF2B5EF4-FFF2-40B4-BE49-F238E27FC236}">
              <a16:creationId xmlns:a16="http://schemas.microsoft.com/office/drawing/2014/main" id="{C0E501CC-51CD-4B7A-9B70-4B7D4B0F1E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1" name="Text Box 17">
          <a:extLst>
            <a:ext uri="{FF2B5EF4-FFF2-40B4-BE49-F238E27FC236}">
              <a16:creationId xmlns:a16="http://schemas.microsoft.com/office/drawing/2014/main" id="{8AA255C0-19FE-44C6-AFDC-974B4714CDD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2" name="Text Box 18">
          <a:extLst>
            <a:ext uri="{FF2B5EF4-FFF2-40B4-BE49-F238E27FC236}">
              <a16:creationId xmlns:a16="http://schemas.microsoft.com/office/drawing/2014/main" id="{31A6EF74-6C1D-4C66-9352-8FABC2E3EC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3" name="Text Box 19">
          <a:extLst>
            <a:ext uri="{FF2B5EF4-FFF2-40B4-BE49-F238E27FC236}">
              <a16:creationId xmlns:a16="http://schemas.microsoft.com/office/drawing/2014/main" id="{8A4CA450-7A20-4969-B0AB-71367236325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4" name="Text Box 16">
          <a:extLst>
            <a:ext uri="{FF2B5EF4-FFF2-40B4-BE49-F238E27FC236}">
              <a16:creationId xmlns:a16="http://schemas.microsoft.com/office/drawing/2014/main" id="{C86BD3EC-E895-4289-AF7A-31880C39F82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5" name="Text Box 17">
          <a:extLst>
            <a:ext uri="{FF2B5EF4-FFF2-40B4-BE49-F238E27FC236}">
              <a16:creationId xmlns:a16="http://schemas.microsoft.com/office/drawing/2014/main" id="{EB5481EE-CE44-4FD0-AC54-CE3F69DC47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6" name="Text Box 18">
          <a:extLst>
            <a:ext uri="{FF2B5EF4-FFF2-40B4-BE49-F238E27FC236}">
              <a16:creationId xmlns:a16="http://schemas.microsoft.com/office/drawing/2014/main" id="{41995593-13D7-4BE5-A210-3CFC40A9D4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7" name="Text Box 19">
          <a:extLst>
            <a:ext uri="{FF2B5EF4-FFF2-40B4-BE49-F238E27FC236}">
              <a16:creationId xmlns:a16="http://schemas.microsoft.com/office/drawing/2014/main" id="{1D95593F-395C-4514-AB7E-4538F51707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456743"/>
    <xdr:sp macro="" textlink="">
      <xdr:nvSpPr>
        <xdr:cNvPr id="3188" name="Text Box 15">
          <a:extLst>
            <a:ext uri="{FF2B5EF4-FFF2-40B4-BE49-F238E27FC236}">
              <a16:creationId xmlns:a16="http://schemas.microsoft.com/office/drawing/2014/main" id="{176FD156-08C3-406E-BE99-20EE5A992A9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504825</xdr:rowOff>
    </xdr:from>
    <xdr:ext cx="95250" cy="442269"/>
    <xdr:sp macro="" textlink="">
      <xdr:nvSpPr>
        <xdr:cNvPr id="3189" name="Text Box 15">
          <a:extLst>
            <a:ext uri="{FF2B5EF4-FFF2-40B4-BE49-F238E27FC236}">
              <a16:creationId xmlns:a16="http://schemas.microsoft.com/office/drawing/2014/main" id="{D80F3B2F-64BC-4005-A654-2E25F544CA8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504825</xdr:rowOff>
    </xdr:from>
    <xdr:ext cx="95250" cy="442269"/>
    <xdr:sp macro="" textlink="">
      <xdr:nvSpPr>
        <xdr:cNvPr id="3190" name="Text Box 15">
          <a:extLst>
            <a:ext uri="{FF2B5EF4-FFF2-40B4-BE49-F238E27FC236}">
              <a16:creationId xmlns:a16="http://schemas.microsoft.com/office/drawing/2014/main" id="{E87B0CF7-3C75-468A-92A6-836305FDE95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213632"/>
    <xdr:sp macro="" textlink="">
      <xdr:nvSpPr>
        <xdr:cNvPr id="3191" name="Text Box 15">
          <a:extLst>
            <a:ext uri="{FF2B5EF4-FFF2-40B4-BE49-F238E27FC236}">
              <a16:creationId xmlns:a16="http://schemas.microsoft.com/office/drawing/2014/main" id="{0BEACEA4-D13B-4409-A8C4-09EF593D17E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444331"/>
    <xdr:sp macro="" textlink="">
      <xdr:nvSpPr>
        <xdr:cNvPr id="3192" name="Text Box 15">
          <a:extLst>
            <a:ext uri="{FF2B5EF4-FFF2-40B4-BE49-F238E27FC236}">
              <a16:creationId xmlns:a16="http://schemas.microsoft.com/office/drawing/2014/main" id="{24317B00-2679-4976-986E-981138B4C020}"/>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504825</xdr:rowOff>
    </xdr:from>
    <xdr:ext cx="95250" cy="213632"/>
    <xdr:sp macro="" textlink="">
      <xdr:nvSpPr>
        <xdr:cNvPr id="3193" name="Text Box 15">
          <a:extLst>
            <a:ext uri="{FF2B5EF4-FFF2-40B4-BE49-F238E27FC236}">
              <a16:creationId xmlns:a16="http://schemas.microsoft.com/office/drawing/2014/main" id="{5D88D6B4-2E51-4FE8-86D3-2C6F4D083E4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94" name="Text Box 16">
          <a:extLst>
            <a:ext uri="{FF2B5EF4-FFF2-40B4-BE49-F238E27FC236}">
              <a16:creationId xmlns:a16="http://schemas.microsoft.com/office/drawing/2014/main" id="{48FA49A2-F466-4A49-80D0-8C3C4EDE2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95" name="Text Box 17">
          <a:extLst>
            <a:ext uri="{FF2B5EF4-FFF2-40B4-BE49-F238E27FC236}">
              <a16:creationId xmlns:a16="http://schemas.microsoft.com/office/drawing/2014/main" id="{64EA1AEF-5ADE-41D2-8A1C-66DC6AFE07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96" name="Text Box 18">
          <a:extLst>
            <a:ext uri="{FF2B5EF4-FFF2-40B4-BE49-F238E27FC236}">
              <a16:creationId xmlns:a16="http://schemas.microsoft.com/office/drawing/2014/main" id="{0824B178-0CC4-4E81-BF81-96BDCAC6CB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97" name="Text Box 19">
          <a:extLst>
            <a:ext uri="{FF2B5EF4-FFF2-40B4-BE49-F238E27FC236}">
              <a16:creationId xmlns:a16="http://schemas.microsoft.com/office/drawing/2014/main" id="{ED5C19C9-5A1C-4F65-A354-8B0D92E88B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98" name="Text Box 16">
          <a:extLst>
            <a:ext uri="{FF2B5EF4-FFF2-40B4-BE49-F238E27FC236}">
              <a16:creationId xmlns:a16="http://schemas.microsoft.com/office/drawing/2014/main" id="{2A480010-3EA2-442B-8D39-EC5636395B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99" name="Text Box 17">
          <a:extLst>
            <a:ext uri="{FF2B5EF4-FFF2-40B4-BE49-F238E27FC236}">
              <a16:creationId xmlns:a16="http://schemas.microsoft.com/office/drawing/2014/main" id="{A12C313B-BD5E-49F3-AFA6-0F2B8A643E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00" name="Text Box 18">
          <a:extLst>
            <a:ext uri="{FF2B5EF4-FFF2-40B4-BE49-F238E27FC236}">
              <a16:creationId xmlns:a16="http://schemas.microsoft.com/office/drawing/2014/main" id="{0E2556C2-CB7D-4418-B55C-F5D248D969E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01" name="Text Box 19">
          <a:extLst>
            <a:ext uri="{FF2B5EF4-FFF2-40B4-BE49-F238E27FC236}">
              <a16:creationId xmlns:a16="http://schemas.microsoft.com/office/drawing/2014/main" id="{14B6F7A6-D0FF-46AA-BE14-EFEE55C8C8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202" name="Text Box 16">
          <a:extLst>
            <a:ext uri="{FF2B5EF4-FFF2-40B4-BE49-F238E27FC236}">
              <a16:creationId xmlns:a16="http://schemas.microsoft.com/office/drawing/2014/main" id="{2766166A-A4E6-44B1-94A5-915B41E954A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203" name="Text Box 17">
          <a:extLst>
            <a:ext uri="{FF2B5EF4-FFF2-40B4-BE49-F238E27FC236}">
              <a16:creationId xmlns:a16="http://schemas.microsoft.com/office/drawing/2014/main" id="{55FE31C1-F020-4961-A96C-2E4C919B9A6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204" name="Text Box 18">
          <a:extLst>
            <a:ext uri="{FF2B5EF4-FFF2-40B4-BE49-F238E27FC236}">
              <a16:creationId xmlns:a16="http://schemas.microsoft.com/office/drawing/2014/main" id="{797D9009-827A-413D-A373-2626FF59F0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205" name="Text Box 19">
          <a:extLst>
            <a:ext uri="{FF2B5EF4-FFF2-40B4-BE49-F238E27FC236}">
              <a16:creationId xmlns:a16="http://schemas.microsoft.com/office/drawing/2014/main" id="{C9AA8CFC-70C9-46C1-B937-4B8C79EE43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3206" name="Text Box 15">
          <a:extLst>
            <a:ext uri="{FF2B5EF4-FFF2-40B4-BE49-F238E27FC236}">
              <a16:creationId xmlns:a16="http://schemas.microsoft.com/office/drawing/2014/main" id="{895D1F88-5944-47AB-9252-F8CE03C08B2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07" name="Text Box 16">
          <a:extLst>
            <a:ext uri="{FF2B5EF4-FFF2-40B4-BE49-F238E27FC236}">
              <a16:creationId xmlns:a16="http://schemas.microsoft.com/office/drawing/2014/main" id="{F0E21624-94C2-49F1-BB98-792AAC3A89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08" name="Text Box 17">
          <a:extLst>
            <a:ext uri="{FF2B5EF4-FFF2-40B4-BE49-F238E27FC236}">
              <a16:creationId xmlns:a16="http://schemas.microsoft.com/office/drawing/2014/main" id="{EC720587-9D1B-4D0A-8DF7-40A0288976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09" name="Text Box 18">
          <a:extLst>
            <a:ext uri="{FF2B5EF4-FFF2-40B4-BE49-F238E27FC236}">
              <a16:creationId xmlns:a16="http://schemas.microsoft.com/office/drawing/2014/main" id="{C7797891-19CE-400B-99A4-3A81C11B80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10" name="Text Box 19">
          <a:extLst>
            <a:ext uri="{FF2B5EF4-FFF2-40B4-BE49-F238E27FC236}">
              <a16:creationId xmlns:a16="http://schemas.microsoft.com/office/drawing/2014/main" id="{29648BC6-E86D-4A2E-8E74-15C5AE730C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59</xdr:row>
      <xdr:rowOff>504825</xdr:rowOff>
    </xdr:from>
    <xdr:ext cx="95250" cy="442269"/>
    <xdr:sp macro="" textlink="">
      <xdr:nvSpPr>
        <xdr:cNvPr id="3211" name="Text Box 15">
          <a:extLst>
            <a:ext uri="{FF2B5EF4-FFF2-40B4-BE49-F238E27FC236}">
              <a16:creationId xmlns:a16="http://schemas.microsoft.com/office/drawing/2014/main" id="{E3A1B8C5-5A7F-4AF6-905A-EDF6CD9DA14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12" name="Text Box 16">
          <a:extLst>
            <a:ext uri="{FF2B5EF4-FFF2-40B4-BE49-F238E27FC236}">
              <a16:creationId xmlns:a16="http://schemas.microsoft.com/office/drawing/2014/main" id="{9624B563-3549-4244-8A97-97C400D2AEF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13" name="Text Box 17">
          <a:extLst>
            <a:ext uri="{FF2B5EF4-FFF2-40B4-BE49-F238E27FC236}">
              <a16:creationId xmlns:a16="http://schemas.microsoft.com/office/drawing/2014/main" id="{B0A5213A-7CAC-418A-9E1F-0B7B849469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14" name="Text Box 18">
          <a:extLst>
            <a:ext uri="{FF2B5EF4-FFF2-40B4-BE49-F238E27FC236}">
              <a16:creationId xmlns:a16="http://schemas.microsoft.com/office/drawing/2014/main" id="{906D6A39-C83F-42C1-B799-E09F58E62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15" name="Text Box 16">
          <a:extLst>
            <a:ext uri="{FF2B5EF4-FFF2-40B4-BE49-F238E27FC236}">
              <a16:creationId xmlns:a16="http://schemas.microsoft.com/office/drawing/2014/main" id="{0CB69048-D6CE-48F8-A49E-F7BD273D54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16" name="Text Box 17">
          <a:extLst>
            <a:ext uri="{FF2B5EF4-FFF2-40B4-BE49-F238E27FC236}">
              <a16:creationId xmlns:a16="http://schemas.microsoft.com/office/drawing/2014/main" id="{70C9AFB4-9E2E-44B1-B630-CDCDA9375CB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17" name="Text Box 18">
          <a:extLst>
            <a:ext uri="{FF2B5EF4-FFF2-40B4-BE49-F238E27FC236}">
              <a16:creationId xmlns:a16="http://schemas.microsoft.com/office/drawing/2014/main" id="{3386132B-399A-4273-B5BB-EEFE65DF35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18" name="Text Box 19">
          <a:extLst>
            <a:ext uri="{FF2B5EF4-FFF2-40B4-BE49-F238E27FC236}">
              <a16:creationId xmlns:a16="http://schemas.microsoft.com/office/drawing/2014/main" id="{E06A6D7B-A739-40BB-AED3-291AF604DA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19" name="Text Box 16">
          <a:extLst>
            <a:ext uri="{FF2B5EF4-FFF2-40B4-BE49-F238E27FC236}">
              <a16:creationId xmlns:a16="http://schemas.microsoft.com/office/drawing/2014/main" id="{17AA726A-8512-41DB-956F-CF36DFC0B4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20" name="Text Box 17">
          <a:extLst>
            <a:ext uri="{FF2B5EF4-FFF2-40B4-BE49-F238E27FC236}">
              <a16:creationId xmlns:a16="http://schemas.microsoft.com/office/drawing/2014/main" id="{9C248F01-E81A-4878-8583-8EAA675BD0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21" name="Text Box 18">
          <a:extLst>
            <a:ext uri="{FF2B5EF4-FFF2-40B4-BE49-F238E27FC236}">
              <a16:creationId xmlns:a16="http://schemas.microsoft.com/office/drawing/2014/main" id="{9F478364-5C12-4CFA-A6DF-64472507DE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61</xdr:row>
      <xdr:rowOff>170392</xdr:rowOff>
    </xdr:from>
    <xdr:ext cx="95250" cy="213632"/>
    <xdr:sp macro="" textlink="">
      <xdr:nvSpPr>
        <xdr:cNvPr id="3222" name="Text Box 15">
          <a:extLst>
            <a:ext uri="{FF2B5EF4-FFF2-40B4-BE49-F238E27FC236}">
              <a16:creationId xmlns:a16="http://schemas.microsoft.com/office/drawing/2014/main" id="{A976A548-D8EF-4A3F-8EAA-65700CC27FD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23" name="Text Box 16">
          <a:extLst>
            <a:ext uri="{FF2B5EF4-FFF2-40B4-BE49-F238E27FC236}">
              <a16:creationId xmlns:a16="http://schemas.microsoft.com/office/drawing/2014/main" id="{C1045E71-9D89-4F04-AF95-E53E9E2987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24" name="Text Box 17">
          <a:extLst>
            <a:ext uri="{FF2B5EF4-FFF2-40B4-BE49-F238E27FC236}">
              <a16:creationId xmlns:a16="http://schemas.microsoft.com/office/drawing/2014/main" id="{B5E53BFE-31CB-4FFA-8559-720CD4E2D1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25" name="Text Box 18">
          <a:extLst>
            <a:ext uri="{FF2B5EF4-FFF2-40B4-BE49-F238E27FC236}">
              <a16:creationId xmlns:a16="http://schemas.microsoft.com/office/drawing/2014/main" id="{E4B54E8A-F57A-43AC-851D-95A253E4F8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26" name="Text Box 19">
          <a:extLst>
            <a:ext uri="{FF2B5EF4-FFF2-40B4-BE49-F238E27FC236}">
              <a16:creationId xmlns:a16="http://schemas.microsoft.com/office/drawing/2014/main" id="{7775322A-A66B-4F40-9466-761B61C259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27" name="Text Box 16">
          <a:extLst>
            <a:ext uri="{FF2B5EF4-FFF2-40B4-BE49-F238E27FC236}">
              <a16:creationId xmlns:a16="http://schemas.microsoft.com/office/drawing/2014/main" id="{FE810FFE-B5DC-4D2E-B295-B63633E72D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28" name="Text Box 17">
          <a:extLst>
            <a:ext uri="{FF2B5EF4-FFF2-40B4-BE49-F238E27FC236}">
              <a16:creationId xmlns:a16="http://schemas.microsoft.com/office/drawing/2014/main" id="{8E59B971-A64E-485E-B6DF-B63690E0F1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29" name="Text Box 18">
          <a:extLst>
            <a:ext uri="{FF2B5EF4-FFF2-40B4-BE49-F238E27FC236}">
              <a16:creationId xmlns:a16="http://schemas.microsoft.com/office/drawing/2014/main" id="{9C778F2B-B0C2-433C-8F67-8566CFE050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30" name="Text Box 19">
          <a:extLst>
            <a:ext uri="{FF2B5EF4-FFF2-40B4-BE49-F238E27FC236}">
              <a16:creationId xmlns:a16="http://schemas.microsoft.com/office/drawing/2014/main" id="{04511A08-65B6-4FB1-A0F9-3048D525A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58</xdr:row>
      <xdr:rowOff>0</xdr:rowOff>
    </xdr:from>
    <xdr:ext cx="95250" cy="171450"/>
    <xdr:sp macro="" textlink="">
      <xdr:nvSpPr>
        <xdr:cNvPr id="3231" name="Text Box 16">
          <a:extLst>
            <a:ext uri="{FF2B5EF4-FFF2-40B4-BE49-F238E27FC236}">
              <a16:creationId xmlns:a16="http://schemas.microsoft.com/office/drawing/2014/main" id="{604BABFF-B73E-4F61-B6C2-CDEA7D4CF8D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58</xdr:row>
      <xdr:rowOff>0</xdr:rowOff>
    </xdr:from>
    <xdr:ext cx="95250" cy="171450"/>
    <xdr:sp macro="" textlink="">
      <xdr:nvSpPr>
        <xdr:cNvPr id="3232" name="Text Box 17">
          <a:extLst>
            <a:ext uri="{FF2B5EF4-FFF2-40B4-BE49-F238E27FC236}">
              <a16:creationId xmlns:a16="http://schemas.microsoft.com/office/drawing/2014/main" id="{51757120-127F-49FE-8C38-59075E07A3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58</xdr:row>
      <xdr:rowOff>0</xdr:rowOff>
    </xdr:from>
    <xdr:ext cx="95250" cy="171450"/>
    <xdr:sp macro="" textlink="">
      <xdr:nvSpPr>
        <xdr:cNvPr id="3233" name="Text Box 18">
          <a:extLst>
            <a:ext uri="{FF2B5EF4-FFF2-40B4-BE49-F238E27FC236}">
              <a16:creationId xmlns:a16="http://schemas.microsoft.com/office/drawing/2014/main" id="{EA28E6A7-24C5-4B0D-A24F-5CB9BDF86DB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58</xdr:row>
      <xdr:rowOff>0</xdr:rowOff>
    </xdr:from>
    <xdr:ext cx="95250" cy="171450"/>
    <xdr:sp macro="" textlink="">
      <xdr:nvSpPr>
        <xdr:cNvPr id="3234" name="Text Box 19">
          <a:extLst>
            <a:ext uri="{FF2B5EF4-FFF2-40B4-BE49-F238E27FC236}">
              <a16:creationId xmlns:a16="http://schemas.microsoft.com/office/drawing/2014/main" id="{F2C08DF2-E823-46C0-8384-5F032530BC4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3235" name="Text Box 15">
          <a:extLst>
            <a:ext uri="{FF2B5EF4-FFF2-40B4-BE49-F238E27FC236}">
              <a16:creationId xmlns:a16="http://schemas.microsoft.com/office/drawing/2014/main" id="{FFD163E9-33BB-4A16-85EB-978056D7582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36" name="Text Box 16">
          <a:extLst>
            <a:ext uri="{FF2B5EF4-FFF2-40B4-BE49-F238E27FC236}">
              <a16:creationId xmlns:a16="http://schemas.microsoft.com/office/drawing/2014/main" id="{C35810F2-B310-40D8-A43A-A16511B636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37" name="Text Box 17">
          <a:extLst>
            <a:ext uri="{FF2B5EF4-FFF2-40B4-BE49-F238E27FC236}">
              <a16:creationId xmlns:a16="http://schemas.microsoft.com/office/drawing/2014/main" id="{7383665F-EB44-4D1C-9C24-BBAEAA23C8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38" name="Text Box 18">
          <a:extLst>
            <a:ext uri="{FF2B5EF4-FFF2-40B4-BE49-F238E27FC236}">
              <a16:creationId xmlns:a16="http://schemas.microsoft.com/office/drawing/2014/main" id="{5851AC19-34A9-467C-9C5A-AE2959775E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39" name="Text Box 19">
          <a:extLst>
            <a:ext uri="{FF2B5EF4-FFF2-40B4-BE49-F238E27FC236}">
              <a16:creationId xmlns:a16="http://schemas.microsoft.com/office/drawing/2014/main" id="{A0502C18-A9F7-4265-86B2-70D7FE52AC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40" name="Text Box 16">
          <a:extLst>
            <a:ext uri="{FF2B5EF4-FFF2-40B4-BE49-F238E27FC236}">
              <a16:creationId xmlns:a16="http://schemas.microsoft.com/office/drawing/2014/main" id="{87283F89-77E4-464C-969B-EC593F755C1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41" name="Text Box 17">
          <a:extLst>
            <a:ext uri="{FF2B5EF4-FFF2-40B4-BE49-F238E27FC236}">
              <a16:creationId xmlns:a16="http://schemas.microsoft.com/office/drawing/2014/main" id="{707A0054-8902-4763-8333-EBF5DDDA6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61</xdr:row>
      <xdr:rowOff>15875</xdr:rowOff>
    </xdr:from>
    <xdr:ext cx="95250" cy="171450"/>
    <xdr:sp macro="" textlink="">
      <xdr:nvSpPr>
        <xdr:cNvPr id="3242" name="Text Box 18">
          <a:extLst>
            <a:ext uri="{FF2B5EF4-FFF2-40B4-BE49-F238E27FC236}">
              <a16:creationId xmlns:a16="http://schemas.microsoft.com/office/drawing/2014/main" id="{81780884-16E0-4139-9D45-A8F6EF8FB04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43" name="Text Box 16">
          <a:extLst>
            <a:ext uri="{FF2B5EF4-FFF2-40B4-BE49-F238E27FC236}">
              <a16:creationId xmlns:a16="http://schemas.microsoft.com/office/drawing/2014/main" id="{8CB3BB67-1179-4AF3-84DC-8C69C9D335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44" name="Text Box 17">
          <a:extLst>
            <a:ext uri="{FF2B5EF4-FFF2-40B4-BE49-F238E27FC236}">
              <a16:creationId xmlns:a16="http://schemas.microsoft.com/office/drawing/2014/main" id="{69D345C6-27ED-44B3-9372-A4F1038D9F3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45" name="Text Box 18">
          <a:extLst>
            <a:ext uri="{FF2B5EF4-FFF2-40B4-BE49-F238E27FC236}">
              <a16:creationId xmlns:a16="http://schemas.microsoft.com/office/drawing/2014/main" id="{56668F1F-EA27-4342-8B49-90A0BBBADF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46" name="Text Box 19">
          <a:extLst>
            <a:ext uri="{FF2B5EF4-FFF2-40B4-BE49-F238E27FC236}">
              <a16:creationId xmlns:a16="http://schemas.microsoft.com/office/drawing/2014/main" id="{29627340-A254-4081-B688-88681AFB6D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47" name="Text Box 16">
          <a:extLst>
            <a:ext uri="{FF2B5EF4-FFF2-40B4-BE49-F238E27FC236}">
              <a16:creationId xmlns:a16="http://schemas.microsoft.com/office/drawing/2014/main" id="{BFC7E414-864C-4642-98F9-30BB9E0A9C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61</xdr:row>
      <xdr:rowOff>170392</xdr:rowOff>
    </xdr:from>
    <xdr:ext cx="95250" cy="213632"/>
    <xdr:sp macro="" textlink="">
      <xdr:nvSpPr>
        <xdr:cNvPr id="3248" name="Text Box 15">
          <a:extLst>
            <a:ext uri="{FF2B5EF4-FFF2-40B4-BE49-F238E27FC236}">
              <a16:creationId xmlns:a16="http://schemas.microsoft.com/office/drawing/2014/main" id="{A0956B0D-9E36-4740-8011-6D6756DC54DA}"/>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448496"/>
    <xdr:sp macro="" textlink="">
      <xdr:nvSpPr>
        <xdr:cNvPr id="3249" name="Text Box 15">
          <a:extLst>
            <a:ext uri="{FF2B5EF4-FFF2-40B4-BE49-F238E27FC236}">
              <a16:creationId xmlns:a16="http://schemas.microsoft.com/office/drawing/2014/main" id="{B008E137-4FCA-4620-A6EC-3411A8E2E0B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504825</xdr:rowOff>
    </xdr:from>
    <xdr:ext cx="95250" cy="442269"/>
    <xdr:sp macro="" textlink="">
      <xdr:nvSpPr>
        <xdr:cNvPr id="3250" name="Text Box 15">
          <a:extLst>
            <a:ext uri="{FF2B5EF4-FFF2-40B4-BE49-F238E27FC236}">
              <a16:creationId xmlns:a16="http://schemas.microsoft.com/office/drawing/2014/main" id="{69CED43F-434E-4568-9C66-9E83EB73866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504825</xdr:rowOff>
    </xdr:from>
    <xdr:ext cx="95250" cy="442269"/>
    <xdr:sp macro="" textlink="">
      <xdr:nvSpPr>
        <xdr:cNvPr id="3251" name="Text Box 15">
          <a:extLst>
            <a:ext uri="{FF2B5EF4-FFF2-40B4-BE49-F238E27FC236}">
              <a16:creationId xmlns:a16="http://schemas.microsoft.com/office/drawing/2014/main" id="{1C1274AF-1B61-482D-A478-A3D7AE9A98E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213632"/>
    <xdr:sp macro="" textlink="">
      <xdr:nvSpPr>
        <xdr:cNvPr id="3252" name="Text Box 15">
          <a:extLst>
            <a:ext uri="{FF2B5EF4-FFF2-40B4-BE49-F238E27FC236}">
              <a16:creationId xmlns:a16="http://schemas.microsoft.com/office/drawing/2014/main" id="{8CC0BAD6-871F-4183-A777-6429531ECFB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444331"/>
    <xdr:sp macro="" textlink="">
      <xdr:nvSpPr>
        <xdr:cNvPr id="3253" name="Text Box 15">
          <a:extLst>
            <a:ext uri="{FF2B5EF4-FFF2-40B4-BE49-F238E27FC236}">
              <a16:creationId xmlns:a16="http://schemas.microsoft.com/office/drawing/2014/main" id="{F1C545D7-21DE-41E2-8056-85349B13987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61</xdr:row>
      <xdr:rowOff>170392</xdr:rowOff>
    </xdr:from>
    <xdr:ext cx="95250" cy="213632"/>
    <xdr:sp macro="" textlink="">
      <xdr:nvSpPr>
        <xdr:cNvPr id="3254" name="Text Box 15">
          <a:extLst>
            <a:ext uri="{FF2B5EF4-FFF2-40B4-BE49-F238E27FC236}">
              <a16:creationId xmlns:a16="http://schemas.microsoft.com/office/drawing/2014/main" id="{AD87B3AF-66B5-42D5-9FAC-EF38B5BA381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55" name="Text Box 16">
          <a:extLst>
            <a:ext uri="{FF2B5EF4-FFF2-40B4-BE49-F238E27FC236}">
              <a16:creationId xmlns:a16="http://schemas.microsoft.com/office/drawing/2014/main" id="{5AE79C20-74C0-4959-8733-A2081223BE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56" name="Text Box 17">
          <a:extLst>
            <a:ext uri="{FF2B5EF4-FFF2-40B4-BE49-F238E27FC236}">
              <a16:creationId xmlns:a16="http://schemas.microsoft.com/office/drawing/2014/main" id="{74C354A9-CE83-4D1A-92E0-7BD685711C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57" name="Text Box 18">
          <a:extLst>
            <a:ext uri="{FF2B5EF4-FFF2-40B4-BE49-F238E27FC236}">
              <a16:creationId xmlns:a16="http://schemas.microsoft.com/office/drawing/2014/main" id="{1E2CDDC1-9A15-498C-B598-FEB967A148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58" name="Text Box 19">
          <a:extLst>
            <a:ext uri="{FF2B5EF4-FFF2-40B4-BE49-F238E27FC236}">
              <a16:creationId xmlns:a16="http://schemas.microsoft.com/office/drawing/2014/main" id="{A0A84634-FCF2-42D6-ADE8-86F2008429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59" name="Text Box 16">
          <a:extLst>
            <a:ext uri="{FF2B5EF4-FFF2-40B4-BE49-F238E27FC236}">
              <a16:creationId xmlns:a16="http://schemas.microsoft.com/office/drawing/2014/main" id="{DB628C1E-970D-4F15-8171-7263F7657E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60" name="Text Box 17">
          <a:extLst>
            <a:ext uri="{FF2B5EF4-FFF2-40B4-BE49-F238E27FC236}">
              <a16:creationId xmlns:a16="http://schemas.microsoft.com/office/drawing/2014/main" id="{72750AE2-2377-4CF2-8753-E20231B37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61" name="Text Box 18">
          <a:extLst>
            <a:ext uri="{FF2B5EF4-FFF2-40B4-BE49-F238E27FC236}">
              <a16:creationId xmlns:a16="http://schemas.microsoft.com/office/drawing/2014/main" id="{E3ABFFA0-352D-4FD3-BDE0-0CF3CAB6C4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62" name="Text Box 19">
          <a:extLst>
            <a:ext uri="{FF2B5EF4-FFF2-40B4-BE49-F238E27FC236}">
              <a16:creationId xmlns:a16="http://schemas.microsoft.com/office/drawing/2014/main" id="{EE459287-58C9-40C0-84B8-7677E61E90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63" name="Text Box 16">
          <a:extLst>
            <a:ext uri="{FF2B5EF4-FFF2-40B4-BE49-F238E27FC236}">
              <a16:creationId xmlns:a16="http://schemas.microsoft.com/office/drawing/2014/main" id="{5CFDCC84-FA0E-4F2F-BD17-FFA2E957D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64" name="Text Box 17">
          <a:extLst>
            <a:ext uri="{FF2B5EF4-FFF2-40B4-BE49-F238E27FC236}">
              <a16:creationId xmlns:a16="http://schemas.microsoft.com/office/drawing/2014/main" id="{87E7FD4E-BA6D-4E6D-A6C2-17E1DE252E5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65" name="Text Box 18">
          <a:extLst>
            <a:ext uri="{FF2B5EF4-FFF2-40B4-BE49-F238E27FC236}">
              <a16:creationId xmlns:a16="http://schemas.microsoft.com/office/drawing/2014/main" id="{0B43DFCD-C5BD-4F56-9B23-BAD105CC0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66" name="Text Box 19">
          <a:extLst>
            <a:ext uri="{FF2B5EF4-FFF2-40B4-BE49-F238E27FC236}">
              <a16:creationId xmlns:a16="http://schemas.microsoft.com/office/drawing/2014/main" id="{04D52B62-92D3-4B0F-939F-7A6021A7BD2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3267" name="Text Box 15">
          <a:extLst>
            <a:ext uri="{FF2B5EF4-FFF2-40B4-BE49-F238E27FC236}">
              <a16:creationId xmlns:a16="http://schemas.microsoft.com/office/drawing/2014/main" id="{98AFEEE9-7452-4048-8F57-F44FA031AC2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68" name="Text Box 16">
          <a:extLst>
            <a:ext uri="{FF2B5EF4-FFF2-40B4-BE49-F238E27FC236}">
              <a16:creationId xmlns:a16="http://schemas.microsoft.com/office/drawing/2014/main" id="{A5353F0B-1081-40F0-BFFF-AF6F4D4B55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69" name="Text Box 17">
          <a:extLst>
            <a:ext uri="{FF2B5EF4-FFF2-40B4-BE49-F238E27FC236}">
              <a16:creationId xmlns:a16="http://schemas.microsoft.com/office/drawing/2014/main" id="{7D68D0BF-4D4F-4F31-A51C-64C74ED329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70" name="Text Box 18">
          <a:extLst>
            <a:ext uri="{FF2B5EF4-FFF2-40B4-BE49-F238E27FC236}">
              <a16:creationId xmlns:a16="http://schemas.microsoft.com/office/drawing/2014/main" id="{5990B72D-8F86-45D8-BEB4-50E8C8B226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71" name="Text Box 19">
          <a:extLst>
            <a:ext uri="{FF2B5EF4-FFF2-40B4-BE49-F238E27FC236}">
              <a16:creationId xmlns:a16="http://schemas.microsoft.com/office/drawing/2014/main" id="{4DF963E7-7D92-48A5-B79E-424CC40FBB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72" name="Text Box 16">
          <a:extLst>
            <a:ext uri="{FF2B5EF4-FFF2-40B4-BE49-F238E27FC236}">
              <a16:creationId xmlns:a16="http://schemas.microsoft.com/office/drawing/2014/main" id="{24C48E8A-8F56-4747-8EC4-3650C5723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73" name="Text Box 17">
          <a:extLst>
            <a:ext uri="{FF2B5EF4-FFF2-40B4-BE49-F238E27FC236}">
              <a16:creationId xmlns:a16="http://schemas.microsoft.com/office/drawing/2014/main" id="{8A4B8C4F-E645-4EA6-917B-C0D5E60F96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74" name="Text Box 18">
          <a:extLst>
            <a:ext uri="{FF2B5EF4-FFF2-40B4-BE49-F238E27FC236}">
              <a16:creationId xmlns:a16="http://schemas.microsoft.com/office/drawing/2014/main" id="{E3A7C0BD-CFF6-4432-94A5-55996A68A9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75" name="Text Box 16">
          <a:extLst>
            <a:ext uri="{FF2B5EF4-FFF2-40B4-BE49-F238E27FC236}">
              <a16:creationId xmlns:a16="http://schemas.microsoft.com/office/drawing/2014/main" id="{842D584E-8E06-4804-8D2F-FDE4A93D8D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76" name="Text Box 17">
          <a:extLst>
            <a:ext uri="{FF2B5EF4-FFF2-40B4-BE49-F238E27FC236}">
              <a16:creationId xmlns:a16="http://schemas.microsoft.com/office/drawing/2014/main" id="{85116287-BA3F-4FE4-9D93-1E92BED22D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77" name="Text Box 18">
          <a:extLst>
            <a:ext uri="{FF2B5EF4-FFF2-40B4-BE49-F238E27FC236}">
              <a16:creationId xmlns:a16="http://schemas.microsoft.com/office/drawing/2014/main" id="{B22031E0-443A-47DF-812A-BCDA74AE2D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78" name="Text Box 19">
          <a:extLst>
            <a:ext uri="{FF2B5EF4-FFF2-40B4-BE49-F238E27FC236}">
              <a16:creationId xmlns:a16="http://schemas.microsoft.com/office/drawing/2014/main" id="{A55A7D23-EDD0-4CAE-8058-319785245C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79" name="Text Box 16">
          <a:extLst>
            <a:ext uri="{FF2B5EF4-FFF2-40B4-BE49-F238E27FC236}">
              <a16:creationId xmlns:a16="http://schemas.microsoft.com/office/drawing/2014/main" id="{F0891D7E-13C8-4BF1-ABA4-F18155D068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80" name="Text Box 17">
          <a:extLst>
            <a:ext uri="{FF2B5EF4-FFF2-40B4-BE49-F238E27FC236}">
              <a16:creationId xmlns:a16="http://schemas.microsoft.com/office/drawing/2014/main" id="{0D7A9A57-0267-4ED1-87B2-9810C76D76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81" name="Text Box 18">
          <a:extLst>
            <a:ext uri="{FF2B5EF4-FFF2-40B4-BE49-F238E27FC236}">
              <a16:creationId xmlns:a16="http://schemas.microsoft.com/office/drawing/2014/main" id="{8E6BCA5A-5661-4BA1-8449-0C34D402071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82" name="Text Box 19">
          <a:extLst>
            <a:ext uri="{FF2B5EF4-FFF2-40B4-BE49-F238E27FC236}">
              <a16:creationId xmlns:a16="http://schemas.microsoft.com/office/drawing/2014/main" id="{B5B17272-3910-41C6-A989-5F77445AB9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456743"/>
    <xdr:sp macro="" textlink="">
      <xdr:nvSpPr>
        <xdr:cNvPr id="3283" name="Text Box 15">
          <a:extLst>
            <a:ext uri="{FF2B5EF4-FFF2-40B4-BE49-F238E27FC236}">
              <a16:creationId xmlns:a16="http://schemas.microsoft.com/office/drawing/2014/main" id="{6A08D466-E7A2-4184-BB3A-603F267F33BC}"/>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504825</xdr:rowOff>
    </xdr:from>
    <xdr:ext cx="95250" cy="442269"/>
    <xdr:sp macro="" textlink="">
      <xdr:nvSpPr>
        <xdr:cNvPr id="3284" name="Text Box 15">
          <a:extLst>
            <a:ext uri="{FF2B5EF4-FFF2-40B4-BE49-F238E27FC236}">
              <a16:creationId xmlns:a16="http://schemas.microsoft.com/office/drawing/2014/main" id="{D6F778E3-0E3D-4F23-97C9-EC4E9CB1948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504825</xdr:rowOff>
    </xdr:from>
    <xdr:ext cx="95250" cy="442269"/>
    <xdr:sp macro="" textlink="">
      <xdr:nvSpPr>
        <xdr:cNvPr id="3285" name="Text Box 15">
          <a:extLst>
            <a:ext uri="{FF2B5EF4-FFF2-40B4-BE49-F238E27FC236}">
              <a16:creationId xmlns:a16="http://schemas.microsoft.com/office/drawing/2014/main" id="{090E8F7A-4D80-43F3-BA41-1AE7D5B9CD7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213632"/>
    <xdr:sp macro="" textlink="">
      <xdr:nvSpPr>
        <xdr:cNvPr id="3286" name="Text Box 15">
          <a:extLst>
            <a:ext uri="{FF2B5EF4-FFF2-40B4-BE49-F238E27FC236}">
              <a16:creationId xmlns:a16="http://schemas.microsoft.com/office/drawing/2014/main" id="{AB3D271E-C9E0-4894-8740-649F4D729C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444331"/>
    <xdr:sp macro="" textlink="">
      <xdr:nvSpPr>
        <xdr:cNvPr id="3287" name="Text Box 15">
          <a:extLst>
            <a:ext uri="{FF2B5EF4-FFF2-40B4-BE49-F238E27FC236}">
              <a16:creationId xmlns:a16="http://schemas.microsoft.com/office/drawing/2014/main" id="{11C72A8D-0B4E-4541-9BFA-83ED05554F9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504825</xdr:rowOff>
    </xdr:from>
    <xdr:ext cx="95250" cy="213632"/>
    <xdr:sp macro="" textlink="">
      <xdr:nvSpPr>
        <xdr:cNvPr id="3288" name="Text Box 15">
          <a:extLst>
            <a:ext uri="{FF2B5EF4-FFF2-40B4-BE49-F238E27FC236}">
              <a16:creationId xmlns:a16="http://schemas.microsoft.com/office/drawing/2014/main" id="{46F58349-BE47-4D23-A27D-92C6183EC4CE}"/>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89" name="Text Box 16">
          <a:extLst>
            <a:ext uri="{FF2B5EF4-FFF2-40B4-BE49-F238E27FC236}">
              <a16:creationId xmlns:a16="http://schemas.microsoft.com/office/drawing/2014/main" id="{182F6C09-9574-4EA2-B5B3-60DCA2AD452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90" name="Text Box 17">
          <a:extLst>
            <a:ext uri="{FF2B5EF4-FFF2-40B4-BE49-F238E27FC236}">
              <a16:creationId xmlns:a16="http://schemas.microsoft.com/office/drawing/2014/main" id="{D04FDC68-1725-42C8-B241-15F80E7C4A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91" name="Text Box 18">
          <a:extLst>
            <a:ext uri="{FF2B5EF4-FFF2-40B4-BE49-F238E27FC236}">
              <a16:creationId xmlns:a16="http://schemas.microsoft.com/office/drawing/2014/main" id="{AB925FA3-7152-4963-8262-535917B6F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92" name="Text Box 19">
          <a:extLst>
            <a:ext uri="{FF2B5EF4-FFF2-40B4-BE49-F238E27FC236}">
              <a16:creationId xmlns:a16="http://schemas.microsoft.com/office/drawing/2014/main" id="{3A7280C3-2BF2-4BEE-809A-B5B9F455098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93" name="Text Box 16">
          <a:extLst>
            <a:ext uri="{FF2B5EF4-FFF2-40B4-BE49-F238E27FC236}">
              <a16:creationId xmlns:a16="http://schemas.microsoft.com/office/drawing/2014/main" id="{20E3CE0A-EA54-4EC6-AABB-8D0A1996E8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94" name="Text Box 17">
          <a:extLst>
            <a:ext uri="{FF2B5EF4-FFF2-40B4-BE49-F238E27FC236}">
              <a16:creationId xmlns:a16="http://schemas.microsoft.com/office/drawing/2014/main" id="{7A19FC93-251D-406B-B99D-EC85C7FE4C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95" name="Text Box 18">
          <a:extLst>
            <a:ext uri="{FF2B5EF4-FFF2-40B4-BE49-F238E27FC236}">
              <a16:creationId xmlns:a16="http://schemas.microsoft.com/office/drawing/2014/main" id="{CD862696-8EE7-4590-90D4-607BAF9AB5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96" name="Text Box 19">
          <a:extLst>
            <a:ext uri="{FF2B5EF4-FFF2-40B4-BE49-F238E27FC236}">
              <a16:creationId xmlns:a16="http://schemas.microsoft.com/office/drawing/2014/main" id="{C5491FB1-5B47-40A4-8FF5-1B2D9BB94E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97" name="Text Box 16">
          <a:extLst>
            <a:ext uri="{FF2B5EF4-FFF2-40B4-BE49-F238E27FC236}">
              <a16:creationId xmlns:a16="http://schemas.microsoft.com/office/drawing/2014/main" id="{4CD5BC8A-3546-4EEB-9CF3-1D0752649D8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98" name="Text Box 17">
          <a:extLst>
            <a:ext uri="{FF2B5EF4-FFF2-40B4-BE49-F238E27FC236}">
              <a16:creationId xmlns:a16="http://schemas.microsoft.com/office/drawing/2014/main" id="{4144BE1A-F527-4DED-8A69-060BD07BCF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99" name="Text Box 18">
          <a:extLst>
            <a:ext uri="{FF2B5EF4-FFF2-40B4-BE49-F238E27FC236}">
              <a16:creationId xmlns:a16="http://schemas.microsoft.com/office/drawing/2014/main" id="{0D8DB063-8FF6-4EEE-93CE-2FED5AF29AB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300" name="Text Box 19">
          <a:extLst>
            <a:ext uri="{FF2B5EF4-FFF2-40B4-BE49-F238E27FC236}">
              <a16:creationId xmlns:a16="http://schemas.microsoft.com/office/drawing/2014/main" id="{ECE0CBAF-2777-47CB-9390-209122BCC3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3301" name="Text Box 15">
          <a:extLst>
            <a:ext uri="{FF2B5EF4-FFF2-40B4-BE49-F238E27FC236}">
              <a16:creationId xmlns:a16="http://schemas.microsoft.com/office/drawing/2014/main" id="{29CDA271-EA95-4E6A-A621-4ADBF7D974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02" name="Text Box 16">
          <a:extLst>
            <a:ext uri="{FF2B5EF4-FFF2-40B4-BE49-F238E27FC236}">
              <a16:creationId xmlns:a16="http://schemas.microsoft.com/office/drawing/2014/main" id="{AE62D418-9AA6-4B9E-BB14-ADDA8FF84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03" name="Text Box 17">
          <a:extLst>
            <a:ext uri="{FF2B5EF4-FFF2-40B4-BE49-F238E27FC236}">
              <a16:creationId xmlns:a16="http://schemas.microsoft.com/office/drawing/2014/main" id="{B79B5742-6482-4532-AC69-13585BCD5C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04" name="Text Box 18">
          <a:extLst>
            <a:ext uri="{FF2B5EF4-FFF2-40B4-BE49-F238E27FC236}">
              <a16:creationId xmlns:a16="http://schemas.microsoft.com/office/drawing/2014/main" id="{B2980CC6-5182-47B3-87A5-301FC2CDC0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05" name="Text Box 19">
          <a:extLst>
            <a:ext uri="{FF2B5EF4-FFF2-40B4-BE49-F238E27FC236}">
              <a16:creationId xmlns:a16="http://schemas.microsoft.com/office/drawing/2014/main" id="{73624ADF-FCCE-41C2-895F-4373922767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63</xdr:row>
      <xdr:rowOff>504825</xdr:rowOff>
    </xdr:from>
    <xdr:ext cx="95250" cy="442269"/>
    <xdr:sp macro="" textlink="">
      <xdr:nvSpPr>
        <xdr:cNvPr id="3306" name="Text Box 15">
          <a:extLst>
            <a:ext uri="{FF2B5EF4-FFF2-40B4-BE49-F238E27FC236}">
              <a16:creationId xmlns:a16="http://schemas.microsoft.com/office/drawing/2014/main" id="{757BCC94-959B-4BD9-BA31-B47BC1E3C8C2}"/>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07" name="Text Box 16">
          <a:extLst>
            <a:ext uri="{FF2B5EF4-FFF2-40B4-BE49-F238E27FC236}">
              <a16:creationId xmlns:a16="http://schemas.microsoft.com/office/drawing/2014/main" id="{5C5CB939-EDCB-48AC-9E59-CBCA0E3DF0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08" name="Text Box 17">
          <a:extLst>
            <a:ext uri="{FF2B5EF4-FFF2-40B4-BE49-F238E27FC236}">
              <a16:creationId xmlns:a16="http://schemas.microsoft.com/office/drawing/2014/main" id="{D462B06A-A9B5-4D2C-A9B2-39421408217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09" name="Text Box 18">
          <a:extLst>
            <a:ext uri="{FF2B5EF4-FFF2-40B4-BE49-F238E27FC236}">
              <a16:creationId xmlns:a16="http://schemas.microsoft.com/office/drawing/2014/main" id="{0B7B059E-AE1E-4446-9407-1EFA223732E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0" name="Text Box 16">
          <a:extLst>
            <a:ext uri="{FF2B5EF4-FFF2-40B4-BE49-F238E27FC236}">
              <a16:creationId xmlns:a16="http://schemas.microsoft.com/office/drawing/2014/main" id="{9C906270-EE40-4239-B4A3-ECF09F517F6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1" name="Text Box 17">
          <a:extLst>
            <a:ext uri="{FF2B5EF4-FFF2-40B4-BE49-F238E27FC236}">
              <a16:creationId xmlns:a16="http://schemas.microsoft.com/office/drawing/2014/main" id="{B3BCBC6E-4F21-43EC-B19D-929FD4BBE1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2" name="Text Box 18">
          <a:extLst>
            <a:ext uri="{FF2B5EF4-FFF2-40B4-BE49-F238E27FC236}">
              <a16:creationId xmlns:a16="http://schemas.microsoft.com/office/drawing/2014/main" id="{AA028921-2E2E-4FA6-84CD-F709AFF05F2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3" name="Text Box 19">
          <a:extLst>
            <a:ext uri="{FF2B5EF4-FFF2-40B4-BE49-F238E27FC236}">
              <a16:creationId xmlns:a16="http://schemas.microsoft.com/office/drawing/2014/main" id="{DC019A66-7B66-40F4-8310-C4C726C78E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4" name="Text Box 16">
          <a:extLst>
            <a:ext uri="{FF2B5EF4-FFF2-40B4-BE49-F238E27FC236}">
              <a16:creationId xmlns:a16="http://schemas.microsoft.com/office/drawing/2014/main" id="{2A5D9A1B-1171-456A-80BC-F76D37AA21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5" name="Text Box 17">
          <a:extLst>
            <a:ext uri="{FF2B5EF4-FFF2-40B4-BE49-F238E27FC236}">
              <a16:creationId xmlns:a16="http://schemas.microsoft.com/office/drawing/2014/main" id="{BCA6C127-F24A-42E1-AF3D-6D7A8BA38B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6" name="Text Box 18">
          <a:extLst>
            <a:ext uri="{FF2B5EF4-FFF2-40B4-BE49-F238E27FC236}">
              <a16:creationId xmlns:a16="http://schemas.microsoft.com/office/drawing/2014/main" id="{232AACDE-EDBE-4B8D-9EF9-E9AAE917BF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65</xdr:row>
      <xdr:rowOff>170392</xdr:rowOff>
    </xdr:from>
    <xdr:ext cx="95250" cy="213632"/>
    <xdr:sp macro="" textlink="">
      <xdr:nvSpPr>
        <xdr:cNvPr id="3317" name="Text Box 15">
          <a:extLst>
            <a:ext uri="{FF2B5EF4-FFF2-40B4-BE49-F238E27FC236}">
              <a16:creationId xmlns:a16="http://schemas.microsoft.com/office/drawing/2014/main" id="{C2F77D40-E439-469C-9F35-AF71D029E31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18" name="Text Box 16">
          <a:extLst>
            <a:ext uri="{FF2B5EF4-FFF2-40B4-BE49-F238E27FC236}">
              <a16:creationId xmlns:a16="http://schemas.microsoft.com/office/drawing/2014/main" id="{5FC5F8F6-4027-4A2C-8654-479B4E83D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19" name="Text Box 17">
          <a:extLst>
            <a:ext uri="{FF2B5EF4-FFF2-40B4-BE49-F238E27FC236}">
              <a16:creationId xmlns:a16="http://schemas.microsoft.com/office/drawing/2014/main" id="{91E56EAE-4454-4842-ACCE-392067CA6F8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20" name="Text Box 18">
          <a:extLst>
            <a:ext uri="{FF2B5EF4-FFF2-40B4-BE49-F238E27FC236}">
              <a16:creationId xmlns:a16="http://schemas.microsoft.com/office/drawing/2014/main" id="{AC7A8CF7-88E7-493C-AC73-3620C000CE2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21" name="Text Box 19">
          <a:extLst>
            <a:ext uri="{FF2B5EF4-FFF2-40B4-BE49-F238E27FC236}">
              <a16:creationId xmlns:a16="http://schemas.microsoft.com/office/drawing/2014/main" id="{E44D8900-6BBE-4527-A22D-C5E36AD197A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22" name="Text Box 16">
          <a:extLst>
            <a:ext uri="{FF2B5EF4-FFF2-40B4-BE49-F238E27FC236}">
              <a16:creationId xmlns:a16="http://schemas.microsoft.com/office/drawing/2014/main" id="{F8842A13-74A2-4117-AFA9-E83867F37A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23" name="Text Box 17">
          <a:extLst>
            <a:ext uri="{FF2B5EF4-FFF2-40B4-BE49-F238E27FC236}">
              <a16:creationId xmlns:a16="http://schemas.microsoft.com/office/drawing/2014/main" id="{D96AE6B9-95FA-4215-8487-50236716E2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24" name="Text Box 18">
          <a:extLst>
            <a:ext uri="{FF2B5EF4-FFF2-40B4-BE49-F238E27FC236}">
              <a16:creationId xmlns:a16="http://schemas.microsoft.com/office/drawing/2014/main" id="{3E12644A-253F-4051-B7D6-5F500CA0AF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25" name="Text Box 19">
          <a:extLst>
            <a:ext uri="{FF2B5EF4-FFF2-40B4-BE49-F238E27FC236}">
              <a16:creationId xmlns:a16="http://schemas.microsoft.com/office/drawing/2014/main" id="{66115529-A1A4-4B68-83D8-E3FCA1C15BD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62</xdr:row>
      <xdr:rowOff>0</xdr:rowOff>
    </xdr:from>
    <xdr:ext cx="95250" cy="171450"/>
    <xdr:sp macro="" textlink="">
      <xdr:nvSpPr>
        <xdr:cNvPr id="3326" name="Text Box 16">
          <a:extLst>
            <a:ext uri="{FF2B5EF4-FFF2-40B4-BE49-F238E27FC236}">
              <a16:creationId xmlns:a16="http://schemas.microsoft.com/office/drawing/2014/main" id="{E55780A9-A011-45EC-8B78-0F23026F9F1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62</xdr:row>
      <xdr:rowOff>0</xdr:rowOff>
    </xdr:from>
    <xdr:ext cx="95250" cy="171450"/>
    <xdr:sp macro="" textlink="">
      <xdr:nvSpPr>
        <xdr:cNvPr id="3327" name="Text Box 17">
          <a:extLst>
            <a:ext uri="{FF2B5EF4-FFF2-40B4-BE49-F238E27FC236}">
              <a16:creationId xmlns:a16="http://schemas.microsoft.com/office/drawing/2014/main" id="{14E7198E-5FD6-4D7B-AE49-D490D4A1A8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62</xdr:row>
      <xdr:rowOff>0</xdr:rowOff>
    </xdr:from>
    <xdr:ext cx="95250" cy="171450"/>
    <xdr:sp macro="" textlink="">
      <xdr:nvSpPr>
        <xdr:cNvPr id="3328" name="Text Box 18">
          <a:extLst>
            <a:ext uri="{FF2B5EF4-FFF2-40B4-BE49-F238E27FC236}">
              <a16:creationId xmlns:a16="http://schemas.microsoft.com/office/drawing/2014/main" id="{C0AC7421-623D-4813-8029-302F51CFD71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62</xdr:row>
      <xdr:rowOff>0</xdr:rowOff>
    </xdr:from>
    <xdr:ext cx="95250" cy="171450"/>
    <xdr:sp macro="" textlink="">
      <xdr:nvSpPr>
        <xdr:cNvPr id="3329" name="Text Box 19">
          <a:extLst>
            <a:ext uri="{FF2B5EF4-FFF2-40B4-BE49-F238E27FC236}">
              <a16:creationId xmlns:a16="http://schemas.microsoft.com/office/drawing/2014/main" id="{C8FDD39F-8898-4BF3-B9F7-8365E7A8913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3330" name="Text Box 15">
          <a:extLst>
            <a:ext uri="{FF2B5EF4-FFF2-40B4-BE49-F238E27FC236}">
              <a16:creationId xmlns:a16="http://schemas.microsoft.com/office/drawing/2014/main" id="{2F4BAF93-6F7D-4860-989D-FD654049A74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31" name="Text Box 16">
          <a:extLst>
            <a:ext uri="{FF2B5EF4-FFF2-40B4-BE49-F238E27FC236}">
              <a16:creationId xmlns:a16="http://schemas.microsoft.com/office/drawing/2014/main" id="{3B183A28-3152-4D62-BAFE-56340AE7B7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32" name="Text Box 17">
          <a:extLst>
            <a:ext uri="{FF2B5EF4-FFF2-40B4-BE49-F238E27FC236}">
              <a16:creationId xmlns:a16="http://schemas.microsoft.com/office/drawing/2014/main" id="{573FA6E2-8C5C-48A3-9C38-8DF232B0C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33" name="Text Box 18">
          <a:extLst>
            <a:ext uri="{FF2B5EF4-FFF2-40B4-BE49-F238E27FC236}">
              <a16:creationId xmlns:a16="http://schemas.microsoft.com/office/drawing/2014/main" id="{00D136A0-87B3-472C-AF2C-2C5A038533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34" name="Text Box 19">
          <a:extLst>
            <a:ext uri="{FF2B5EF4-FFF2-40B4-BE49-F238E27FC236}">
              <a16:creationId xmlns:a16="http://schemas.microsoft.com/office/drawing/2014/main" id="{7C6D9166-3301-499A-8685-39C84E48E5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35" name="Text Box 16">
          <a:extLst>
            <a:ext uri="{FF2B5EF4-FFF2-40B4-BE49-F238E27FC236}">
              <a16:creationId xmlns:a16="http://schemas.microsoft.com/office/drawing/2014/main" id="{A618CD13-3B4C-4FAF-B910-5F361D6340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36" name="Text Box 17">
          <a:extLst>
            <a:ext uri="{FF2B5EF4-FFF2-40B4-BE49-F238E27FC236}">
              <a16:creationId xmlns:a16="http://schemas.microsoft.com/office/drawing/2014/main" id="{CBD41BD7-E6E3-4410-9E44-D45CD84FE2F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65</xdr:row>
      <xdr:rowOff>15875</xdr:rowOff>
    </xdr:from>
    <xdr:ext cx="95250" cy="171450"/>
    <xdr:sp macro="" textlink="">
      <xdr:nvSpPr>
        <xdr:cNvPr id="3337" name="Text Box 18">
          <a:extLst>
            <a:ext uri="{FF2B5EF4-FFF2-40B4-BE49-F238E27FC236}">
              <a16:creationId xmlns:a16="http://schemas.microsoft.com/office/drawing/2014/main" id="{EFF3CF06-ACE9-4EE3-B541-D7E8C3484215}"/>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38" name="Text Box 16">
          <a:extLst>
            <a:ext uri="{FF2B5EF4-FFF2-40B4-BE49-F238E27FC236}">
              <a16:creationId xmlns:a16="http://schemas.microsoft.com/office/drawing/2014/main" id="{D6E8D378-6412-4D99-80F9-69E6CDF6B0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39" name="Text Box 17">
          <a:extLst>
            <a:ext uri="{FF2B5EF4-FFF2-40B4-BE49-F238E27FC236}">
              <a16:creationId xmlns:a16="http://schemas.microsoft.com/office/drawing/2014/main" id="{8712600D-39CC-4C34-B21F-24B2061D61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40" name="Text Box 18">
          <a:extLst>
            <a:ext uri="{FF2B5EF4-FFF2-40B4-BE49-F238E27FC236}">
              <a16:creationId xmlns:a16="http://schemas.microsoft.com/office/drawing/2014/main" id="{3744D7D5-10CC-41BD-B687-871674FEFA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41" name="Text Box 19">
          <a:extLst>
            <a:ext uri="{FF2B5EF4-FFF2-40B4-BE49-F238E27FC236}">
              <a16:creationId xmlns:a16="http://schemas.microsoft.com/office/drawing/2014/main" id="{8F453C69-EFC5-4F58-BD1B-0F7D0F79006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42" name="Text Box 16">
          <a:extLst>
            <a:ext uri="{FF2B5EF4-FFF2-40B4-BE49-F238E27FC236}">
              <a16:creationId xmlns:a16="http://schemas.microsoft.com/office/drawing/2014/main" id="{5BE5F37E-B87E-4E8E-B059-548C476F69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65</xdr:row>
      <xdr:rowOff>170392</xdr:rowOff>
    </xdr:from>
    <xdr:ext cx="95250" cy="213632"/>
    <xdr:sp macro="" textlink="">
      <xdr:nvSpPr>
        <xdr:cNvPr id="3343" name="Text Box 15">
          <a:extLst>
            <a:ext uri="{FF2B5EF4-FFF2-40B4-BE49-F238E27FC236}">
              <a16:creationId xmlns:a16="http://schemas.microsoft.com/office/drawing/2014/main" id="{EAFFF2EF-E146-4C14-9A5B-793A4245E23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504825</xdr:rowOff>
    </xdr:from>
    <xdr:ext cx="95250" cy="448496"/>
    <xdr:sp macro="" textlink="">
      <xdr:nvSpPr>
        <xdr:cNvPr id="3344" name="Text Box 15">
          <a:extLst>
            <a:ext uri="{FF2B5EF4-FFF2-40B4-BE49-F238E27FC236}">
              <a16:creationId xmlns:a16="http://schemas.microsoft.com/office/drawing/2014/main" id="{06530852-9BFD-4607-A833-DFA5E9566C9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504825</xdr:rowOff>
    </xdr:from>
    <xdr:ext cx="95250" cy="442269"/>
    <xdr:sp macro="" textlink="">
      <xdr:nvSpPr>
        <xdr:cNvPr id="3345" name="Text Box 15">
          <a:extLst>
            <a:ext uri="{FF2B5EF4-FFF2-40B4-BE49-F238E27FC236}">
              <a16:creationId xmlns:a16="http://schemas.microsoft.com/office/drawing/2014/main" id="{84733D48-DF5C-42E3-AF1A-ADD1E2406486}"/>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504825</xdr:rowOff>
    </xdr:from>
    <xdr:ext cx="95250" cy="442269"/>
    <xdr:sp macro="" textlink="">
      <xdr:nvSpPr>
        <xdr:cNvPr id="3346" name="Text Box 15">
          <a:extLst>
            <a:ext uri="{FF2B5EF4-FFF2-40B4-BE49-F238E27FC236}">
              <a16:creationId xmlns:a16="http://schemas.microsoft.com/office/drawing/2014/main" id="{E4528EE2-8A5D-4F3A-8DED-D29C6C279FF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504825</xdr:rowOff>
    </xdr:from>
    <xdr:ext cx="95250" cy="213632"/>
    <xdr:sp macro="" textlink="">
      <xdr:nvSpPr>
        <xdr:cNvPr id="3347" name="Text Box 15">
          <a:extLst>
            <a:ext uri="{FF2B5EF4-FFF2-40B4-BE49-F238E27FC236}">
              <a16:creationId xmlns:a16="http://schemas.microsoft.com/office/drawing/2014/main" id="{223BCDEA-DE5D-47F5-B645-AE93E5F61F51}"/>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504825</xdr:rowOff>
    </xdr:from>
    <xdr:ext cx="95250" cy="444331"/>
    <xdr:sp macro="" textlink="">
      <xdr:nvSpPr>
        <xdr:cNvPr id="3348" name="Text Box 15">
          <a:extLst>
            <a:ext uri="{FF2B5EF4-FFF2-40B4-BE49-F238E27FC236}">
              <a16:creationId xmlns:a16="http://schemas.microsoft.com/office/drawing/2014/main" id="{50B05D61-A4B2-491E-991E-EC0C6F154CD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65</xdr:row>
      <xdr:rowOff>170392</xdr:rowOff>
    </xdr:from>
    <xdr:ext cx="95250" cy="213632"/>
    <xdr:sp macro="" textlink="">
      <xdr:nvSpPr>
        <xdr:cNvPr id="3349" name="Text Box 15">
          <a:extLst>
            <a:ext uri="{FF2B5EF4-FFF2-40B4-BE49-F238E27FC236}">
              <a16:creationId xmlns:a16="http://schemas.microsoft.com/office/drawing/2014/main" id="{969B8740-733B-47EC-A83B-B8BDEBC3A97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50" name="Text Box 16">
          <a:extLst>
            <a:ext uri="{FF2B5EF4-FFF2-40B4-BE49-F238E27FC236}">
              <a16:creationId xmlns:a16="http://schemas.microsoft.com/office/drawing/2014/main" id="{6C1FB128-4BF1-4966-98CC-E13DD75D1D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51" name="Text Box 17">
          <a:extLst>
            <a:ext uri="{FF2B5EF4-FFF2-40B4-BE49-F238E27FC236}">
              <a16:creationId xmlns:a16="http://schemas.microsoft.com/office/drawing/2014/main" id="{BA338EF5-6B42-488A-AE9F-6C8BCCF220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52" name="Text Box 18">
          <a:extLst>
            <a:ext uri="{FF2B5EF4-FFF2-40B4-BE49-F238E27FC236}">
              <a16:creationId xmlns:a16="http://schemas.microsoft.com/office/drawing/2014/main" id="{B77A3D7F-846D-4544-B4AB-91846DCC07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53" name="Text Box 19">
          <a:extLst>
            <a:ext uri="{FF2B5EF4-FFF2-40B4-BE49-F238E27FC236}">
              <a16:creationId xmlns:a16="http://schemas.microsoft.com/office/drawing/2014/main" id="{897D042B-507B-486E-AF26-1756C87523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54" name="Text Box 16">
          <a:extLst>
            <a:ext uri="{FF2B5EF4-FFF2-40B4-BE49-F238E27FC236}">
              <a16:creationId xmlns:a16="http://schemas.microsoft.com/office/drawing/2014/main" id="{1BB7B151-5075-4318-8337-E53F052F9A0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55" name="Text Box 17">
          <a:extLst>
            <a:ext uri="{FF2B5EF4-FFF2-40B4-BE49-F238E27FC236}">
              <a16:creationId xmlns:a16="http://schemas.microsoft.com/office/drawing/2014/main" id="{2FE37142-2E50-41AE-B548-CECEC6950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56" name="Text Box 18">
          <a:extLst>
            <a:ext uri="{FF2B5EF4-FFF2-40B4-BE49-F238E27FC236}">
              <a16:creationId xmlns:a16="http://schemas.microsoft.com/office/drawing/2014/main" id="{2B45DBB3-9616-47F3-A717-D6C0CF26467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57" name="Text Box 19">
          <a:extLst>
            <a:ext uri="{FF2B5EF4-FFF2-40B4-BE49-F238E27FC236}">
              <a16:creationId xmlns:a16="http://schemas.microsoft.com/office/drawing/2014/main" id="{2F0A4CDE-9635-40C6-961C-6FD50BBB4B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58" name="Text Box 16">
          <a:extLst>
            <a:ext uri="{FF2B5EF4-FFF2-40B4-BE49-F238E27FC236}">
              <a16:creationId xmlns:a16="http://schemas.microsoft.com/office/drawing/2014/main" id="{D9822919-7606-429C-9E46-A36E1D6E540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59" name="Text Box 17">
          <a:extLst>
            <a:ext uri="{FF2B5EF4-FFF2-40B4-BE49-F238E27FC236}">
              <a16:creationId xmlns:a16="http://schemas.microsoft.com/office/drawing/2014/main" id="{10CB6EE5-A28E-41F7-8718-E5D3A9BF9F0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60" name="Text Box 18">
          <a:extLst>
            <a:ext uri="{FF2B5EF4-FFF2-40B4-BE49-F238E27FC236}">
              <a16:creationId xmlns:a16="http://schemas.microsoft.com/office/drawing/2014/main" id="{8902264A-A474-4235-9387-90A06C97261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61" name="Text Box 19">
          <a:extLst>
            <a:ext uri="{FF2B5EF4-FFF2-40B4-BE49-F238E27FC236}">
              <a16:creationId xmlns:a16="http://schemas.microsoft.com/office/drawing/2014/main" id="{2E91379D-5BFE-4B99-B2D0-3602F5EAB1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3362" name="Text Box 15">
          <a:extLst>
            <a:ext uri="{FF2B5EF4-FFF2-40B4-BE49-F238E27FC236}">
              <a16:creationId xmlns:a16="http://schemas.microsoft.com/office/drawing/2014/main" id="{7334C62F-51D5-40CF-AFBB-744A814AE25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63" name="Text Box 16">
          <a:extLst>
            <a:ext uri="{FF2B5EF4-FFF2-40B4-BE49-F238E27FC236}">
              <a16:creationId xmlns:a16="http://schemas.microsoft.com/office/drawing/2014/main" id="{1E5F9EDA-7B3B-4872-81D6-ED0453512D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64" name="Text Box 17">
          <a:extLst>
            <a:ext uri="{FF2B5EF4-FFF2-40B4-BE49-F238E27FC236}">
              <a16:creationId xmlns:a16="http://schemas.microsoft.com/office/drawing/2014/main" id="{588A1AA4-BE39-473E-97E9-64FDE52284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65" name="Text Box 18">
          <a:extLst>
            <a:ext uri="{FF2B5EF4-FFF2-40B4-BE49-F238E27FC236}">
              <a16:creationId xmlns:a16="http://schemas.microsoft.com/office/drawing/2014/main" id="{C62D2190-831B-47E7-B4BD-824B7AB9A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66" name="Text Box 19">
          <a:extLst>
            <a:ext uri="{FF2B5EF4-FFF2-40B4-BE49-F238E27FC236}">
              <a16:creationId xmlns:a16="http://schemas.microsoft.com/office/drawing/2014/main" id="{D2F8E123-8A45-48A0-A959-B8FA0478AB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67" name="Text Box 16">
          <a:extLst>
            <a:ext uri="{FF2B5EF4-FFF2-40B4-BE49-F238E27FC236}">
              <a16:creationId xmlns:a16="http://schemas.microsoft.com/office/drawing/2014/main" id="{A96C2A6D-E81A-4C4F-A3B2-92DD155598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68" name="Text Box 17">
          <a:extLst>
            <a:ext uri="{FF2B5EF4-FFF2-40B4-BE49-F238E27FC236}">
              <a16:creationId xmlns:a16="http://schemas.microsoft.com/office/drawing/2014/main" id="{CF6453D9-8E41-483B-A47A-D37EAC3F7A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69" name="Text Box 18">
          <a:extLst>
            <a:ext uri="{FF2B5EF4-FFF2-40B4-BE49-F238E27FC236}">
              <a16:creationId xmlns:a16="http://schemas.microsoft.com/office/drawing/2014/main" id="{3DB696F8-C196-4CA6-B9BB-D2C16F3CE4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0" name="Text Box 16">
          <a:extLst>
            <a:ext uri="{FF2B5EF4-FFF2-40B4-BE49-F238E27FC236}">
              <a16:creationId xmlns:a16="http://schemas.microsoft.com/office/drawing/2014/main" id="{F152A646-6684-4CA5-9AB6-E28D3DFE26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1" name="Text Box 17">
          <a:extLst>
            <a:ext uri="{FF2B5EF4-FFF2-40B4-BE49-F238E27FC236}">
              <a16:creationId xmlns:a16="http://schemas.microsoft.com/office/drawing/2014/main" id="{402F7067-F850-4F7B-A5FD-2346F444D4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2" name="Text Box 18">
          <a:extLst>
            <a:ext uri="{FF2B5EF4-FFF2-40B4-BE49-F238E27FC236}">
              <a16:creationId xmlns:a16="http://schemas.microsoft.com/office/drawing/2014/main" id="{10362862-1AB5-4352-991B-7F2FA9ACFE7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3" name="Text Box 19">
          <a:extLst>
            <a:ext uri="{FF2B5EF4-FFF2-40B4-BE49-F238E27FC236}">
              <a16:creationId xmlns:a16="http://schemas.microsoft.com/office/drawing/2014/main" id="{2C2A61A1-19B0-4885-B3D4-154FA9ECA3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4" name="Text Box 16">
          <a:extLst>
            <a:ext uri="{FF2B5EF4-FFF2-40B4-BE49-F238E27FC236}">
              <a16:creationId xmlns:a16="http://schemas.microsoft.com/office/drawing/2014/main" id="{4820C6B2-C786-4570-B778-12613676F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5" name="Text Box 17">
          <a:extLst>
            <a:ext uri="{FF2B5EF4-FFF2-40B4-BE49-F238E27FC236}">
              <a16:creationId xmlns:a16="http://schemas.microsoft.com/office/drawing/2014/main" id="{C0EFC933-1299-4EA0-AA9B-AA072DFF3A3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6" name="Text Box 18">
          <a:extLst>
            <a:ext uri="{FF2B5EF4-FFF2-40B4-BE49-F238E27FC236}">
              <a16:creationId xmlns:a16="http://schemas.microsoft.com/office/drawing/2014/main" id="{F569AFEB-0E5E-4B84-9F53-7799C499B4A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7" name="Text Box 19">
          <a:extLst>
            <a:ext uri="{FF2B5EF4-FFF2-40B4-BE49-F238E27FC236}">
              <a16:creationId xmlns:a16="http://schemas.microsoft.com/office/drawing/2014/main" id="{7EED53A5-BC16-4027-A29C-93B2DCAEC39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504825</xdr:rowOff>
    </xdr:from>
    <xdr:ext cx="95250" cy="456743"/>
    <xdr:sp macro="" textlink="">
      <xdr:nvSpPr>
        <xdr:cNvPr id="3378" name="Text Box 15">
          <a:extLst>
            <a:ext uri="{FF2B5EF4-FFF2-40B4-BE49-F238E27FC236}">
              <a16:creationId xmlns:a16="http://schemas.microsoft.com/office/drawing/2014/main" id="{9FF2D4BE-063F-4540-8F62-31ED54A6E47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504825</xdr:rowOff>
    </xdr:from>
    <xdr:ext cx="95250" cy="442269"/>
    <xdr:sp macro="" textlink="">
      <xdr:nvSpPr>
        <xdr:cNvPr id="3379" name="Text Box 15">
          <a:extLst>
            <a:ext uri="{FF2B5EF4-FFF2-40B4-BE49-F238E27FC236}">
              <a16:creationId xmlns:a16="http://schemas.microsoft.com/office/drawing/2014/main" id="{EE7539DF-89A7-45F1-BA06-371C4DF2A2A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504825</xdr:rowOff>
    </xdr:from>
    <xdr:ext cx="95250" cy="442269"/>
    <xdr:sp macro="" textlink="">
      <xdr:nvSpPr>
        <xdr:cNvPr id="3380" name="Text Box 15">
          <a:extLst>
            <a:ext uri="{FF2B5EF4-FFF2-40B4-BE49-F238E27FC236}">
              <a16:creationId xmlns:a16="http://schemas.microsoft.com/office/drawing/2014/main" id="{F9B6685F-463F-4E21-8D5B-0A174167CE8B}"/>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504825</xdr:rowOff>
    </xdr:from>
    <xdr:ext cx="95250" cy="213632"/>
    <xdr:sp macro="" textlink="">
      <xdr:nvSpPr>
        <xdr:cNvPr id="3381" name="Text Box 15">
          <a:extLst>
            <a:ext uri="{FF2B5EF4-FFF2-40B4-BE49-F238E27FC236}">
              <a16:creationId xmlns:a16="http://schemas.microsoft.com/office/drawing/2014/main" id="{11ACEDC6-EA41-4A90-8EBD-AAF237C272DF}"/>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504825</xdr:rowOff>
    </xdr:from>
    <xdr:ext cx="95250" cy="444331"/>
    <xdr:sp macro="" textlink="">
      <xdr:nvSpPr>
        <xdr:cNvPr id="3382" name="Text Box 15">
          <a:extLst>
            <a:ext uri="{FF2B5EF4-FFF2-40B4-BE49-F238E27FC236}">
              <a16:creationId xmlns:a16="http://schemas.microsoft.com/office/drawing/2014/main" id="{B26B212B-84E6-4AED-9A53-B6E8C8774CD8}"/>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504825</xdr:rowOff>
    </xdr:from>
    <xdr:ext cx="95250" cy="213632"/>
    <xdr:sp macro="" textlink="">
      <xdr:nvSpPr>
        <xdr:cNvPr id="3383" name="Text Box 15">
          <a:extLst>
            <a:ext uri="{FF2B5EF4-FFF2-40B4-BE49-F238E27FC236}">
              <a16:creationId xmlns:a16="http://schemas.microsoft.com/office/drawing/2014/main" id="{CC56B611-4468-4E4F-A45F-725CA4EA0B5C}"/>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84" name="Text Box 16">
          <a:extLst>
            <a:ext uri="{FF2B5EF4-FFF2-40B4-BE49-F238E27FC236}">
              <a16:creationId xmlns:a16="http://schemas.microsoft.com/office/drawing/2014/main" id="{A7E3866E-868C-40C2-9093-19711BB6915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85" name="Text Box 17">
          <a:extLst>
            <a:ext uri="{FF2B5EF4-FFF2-40B4-BE49-F238E27FC236}">
              <a16:creationId xmlns:a16="http://schemas.microsoft.com/office/drawing/2014/main" id="{30DBC3B8-1DFC-4DFD-A7F5-EF78748EF25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86" name="Text Box 18">
          <a:extLst>
            <a:ext uri="{FF2B5EF4-FFF2-40B4-BE49-F238E27FC236}">
              <a16:creationId xmlns:a16="http://schemas.microsoft.com/office/drawing/2014/main" id="{5FE65D5E-648F-47E2-AC09-786C31FF925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87" name="Text Box 19">
          <a:extLst>
            <a:ext uri="{FF2B5EF4-FFF2-40B4-BE49-F238E27FC236}">
              <a16:creationId xmlns:a16="http://schemas.microsoft.com/office/drawing/2014/main" id="{E93F82A5-0369-4C30-B958-62D662FA99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88" name="Text Box 16">
          <a:extLst>
            <a:ext uri="{FF2B5EF4-FFF2-40B4-BE49-F238E27FC236}">
              <a16:creationId xmlns:a16="http://schemas.microsoft.com/office/drawing/2014/main" id="{E0E10E5E-3277-48CA-94BB-58082500555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89" name="Text Box 17">
          <a:extLst>
            <a:ext uri="{FF2B5EF4-FFF2-40B4-BE49-F238E27FC236}">
              <a16:creationId xmlns:a16="http://schemas.microsoft.com/office/drawing/2014/main" id="{1EE92F73-0517-4E7E-867B-52285F63B8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90" name="Text Box 18">
          <a:extLst>
            <a:ext uri="{FF2B5EF4-FFF2-40B4-BE49-F238E27FC236}">
              <a16:creationId xmlns:a16="http://schemas.microsoft.com/office/drawing/2014/main" id="{9BE4085B-3D4C-4478-AE8A-E66FE11DB3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91" name="Text Box 19">
          <a:extLst>
            <a:ext uri="{FF2B5EF4-FFF2-40B4-BE49-F238E27FC236}">
              <a16:creationId xmlns:a16="http://schemas.microsoft.com/office/drawing/2014/main" id="{3DAA724A-E219-4639-A5C2-974B7ABB1D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92" name="Text Box 16">
          <a:extLst>
            <a:ext uri="{FF2B5EF4-FFF2-40B4-BE49-F238E27FC236}">
              <a16:creationId xmlns:a16="http://schemas.microsoft.com/office/drawing/2014/main" id="{DE48E706-2E10-44E6-B74C-FAADE422FA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93" name="Text Box 17">
          <a:extLst>
            <a:ext uri="{FF2B5EF4-FFF2-40B4-BE49-F238E27FC236}">
              <a16:creationId xmlns:a16="http://schemas.microsoft.com/office/drawing/2014/main" id="{45164B5F-F8FC-4EA8-90CC-8686B826275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94" name="Text Box 18">
          <a:extLst>
            <a:ext uri="{FF2B5EF4-FFF2-40B4-BE49-F238E27FC236}">
              <a16:creationId xmlns:a16="http://schemas.microsoft.com/office/drawing/2014/main" id="{42FB0A15-DE60-4BE9-8841-937BD8E99EB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95" name="Text Box 19">
          <a:extLst>
            <a:ext uri="{FF2B5EF4-FFF2-40B4-BE49-F238E27FC236}">
              <a16:creationId xmlns:a16="http://schemas.microsoft.com/office/drawing/2014/main" id="{C7752916-C496-4A88-88BA-81D0960D31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3396" name="Text Box 15">
          <a:extLst>
            <a:ext uri="{FF2B5EF4-FFF2-40B4-BE49-F238E27FC236}">
              <a16:creationId xmlns:a16="http://schemas.microsoft.com/office/drawing/2014/main" id="{6EF25B30-34F5-4564-87FB-10AE35B680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97" name="Text Box 16">
          <a:extLst>
            <a:ext uri="{FF2B5EF4-FFF2-40B4-BE49-F238E27FC236}">
              <a16:creationId xmlns:a16="http://schemas.microsoft.com/office/drawing/2014/main" id="{407E9E03-9FA7-4AF8-9011-646D25CC6F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98" name="Text Box 17">
          <a:extLst>
            <a:ext uri="{FF2B5EF4-FFF2-40B4-BE49-F238E27FC236}">
              <a16:creationId xmlns:a16="http://schemas.microsoft.com/office/drawing/2014/main" id="{0468B7AD-186A-47AC-AABE-3FDEBF0C32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99" name="Text Box 18">
          <a:extLst>
            <a:ext uri="{FF2B5EF4-FFF2-40B4-BE49-F238E27FC236}">
              <a16:creationId xmlns:a16="http://schemas.microsoft.com/office/drawing/2014/main" id="{42F975F5-129E-4B1D-A913-C37B3831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00" name="Text Box 19">
          <a:extLst>
            <a:ext uri="{FF2B5EF4-FFF2-40B4-BE49-F238E27FC236}">
              <a16:creationId xmlns:a16="http://schemas.microsoft.com/office/drawing/2014/main" id="{CDAF2351-F18D-4CDF-9BAF-DFABF37221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67</xdr:row>
      <xdr:rowOff>504825</xdr:rowOff>
    </xdr:from>
    <xdr:ext cx="95250" cy="442269"/>
    <xdr:sp macro="" textlink="">
      <xdr:nvSpPr>
        <xdr:cNvPr id="3401" name="Text Box 15">
          <a:extLst>
            <a:ext uri="{FF2B5EF4-FFF2-40B4-BE49-F238E27FC236}">
              <a16:creationId xmlns:a16="http://schemas.microsoft.com/office/drawing/2014/main" id="{C27595B6-B394-4C14-87CD-62B149F5F52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02" name="Text Box 16">
          <a:extLst>
            <a:ext uri="{FF2B5EF4-FFF2-40B4-BE49-F238E27FC236}">
              <a16:creationId xmlns:a16="http://schemas.microsoft.com/office/drawing/2014/main" id="{6D3A68CC-047F-4D43-8F1C-193BE99714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03" name="Text Box 17">
          <a:extLst>
            <a:ext uri="{FF2B5EF4-FFF2-40B4-BE49-F238E27FC236}">
              <a16:creationId xmlns:a16="http://schemas.microsoft.com/office/drawing/2014/main" id="{C47BBF1E-3D1C-4C61-B602-8BF8A2D6C9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04" name="Text Box 18">
          <a:extLst>
            <a:ext uri="{FF2B5EF4-FFF2-40B4-BE49-F238E27FC236}">
              <a16:creationId xmlns:a16="http://schemas.microsoft.com/office/drawing/2014/main" id="{04ADE527-B2B0-45CD-9FFE-811178886C3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05" name="Text Box 16">
          <a:extLst>
            <a:ext uri="{FF2B5EF4-FFF2-40B4-BE49-F238E27FC236}">
              <a16:creationId xmlns:a16="http://schemas.microsoft.com/office/drawing/2014/main" id="{C0C20AFE-E121-4F2E-A466-4B640796C6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06" name="Text Box 17">
          <a:extLst>
            <a:ext uri="{FF2B5EF4-FFF2-40B4-BE49-F238E27FC236}">
              <a16:creationId xmlns:a16="http://schemas.microsoft.com/office/drawing/2014/main" id="{DF0DDCD8-1D54-4D34-9B8D-6872B41044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07" name="Text Box 18">
          <a:extLst>
            <a:ext uri="{FF2B5EF4-FFF2-40B4-BE49-F238E27FC236}">
              <a16:creationId xmlns:a16="http://schemas.microsoft.com/office/drawing/2014/main" id="{C5B0B69F-367C-4238-B834-0110104B7F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08" name="Text Box 19">
          <a:extLst>
            <a:ext uri="{FF2B5EF4-FFF2-40B4-BE49-F238E27FC236}">
              <a16:creationId xmlns:a16="http://schemas.microsoft.com/office/drawing/2014/main" id="{9D809B5D-ADD8-4023-88DA-4F8F203B6A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09" name="Text Box 16">
          <a:extLst>
            <a:ext uri="{FF2B5EF4-FFF2-40B4-BE49-F238E27FC236}">
              <a16:creationId xmlns:a16="http://schemas.microsoft.com/office/drawing/2014/main" id="{128A9731-C699-479B-B0E4-9F19897678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10" name="Text Box 17">
          <a:extLst>
            <a:ext uri="{FF2B5EF4-FFF2-40B4-BE49-F238E27FC236}">
              <a16:creationId xmlns:a16="http://schemas.microsoft.com/office/drawing/2014/main" id="{29279729-E8CF-4480-9ABC-8861D801D4C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11" name="Text Box 18">
          <a:extLst>
            <a:ext uri="{FF2B5EF4-FFF2-40B4-BE49-F238E27FC236}">
              <a16:creationId xmlns:a16="http://schemas.microsoft.com/office/drawing/2014/main" id="{12D7164D-8041-4027-9F97-CED3B5AB70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69</xdr:row>
      <xdr:rowOff>170392</xdr:rowOff>
    </xdr:from>
    <xdr:ext cx="95250" cy="213632"/>
    <xdr:sp macro="" textlink="">
      <xdr:nvSpPr>
        <xdr:cNvPr id="3412" name="Text Box 15">
          <a:extLst>
            <a:ext uri="{FF2B5EF4-FFF2-40B4-BE49-F238E27FC236}">
              <a16:creationId xmlns:a16="http://schemas.microsoft.com/office/drawing/2014/main" id="{96E9C103-4CDC-45C5-8EA5-F41A4612DE9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13" name="Text Box 16">
          <a:extLst>
            <a:ext uri="{FF2B5EF4-FFF2-40B4-BE49-F238E27FC236}">
              <a16:creationId xmlns:a16="http://schemas.microsoft.com/office/drawing/2014/main" id="{7BFC88E3-057D-48B8-B2BB-48635891EE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14" name="Text Box 17">
          <a:extLst>
            <a:ext uri="{FF2B5EF4-FFF2-40B4-BE49-F238E27FC236}">
              <a16:creationId xmlns:a16="http://schemas.microsoft.com/office/drawing/2014/main" id="{A7886743-291F-43E1-81E4-BDA0C271D5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15" name="Text Box 18">
          <a:extLst>
            <a:ext uri="{FF2B5EF4-FFF2-40B4-BE49-F238E27FC236}">
              <a16:creationId xmlns:a16="http://schemas.microsoft.com/office/drawing/2014/main" id="{E695A9C0-6423-4609-84D1-B202646DEF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16" name="Text Box 19">
          <a:extLst>
            <a:ext uri="{FF2B5EF4-FFF2-40B4-BE49-F238E27FC236}">
              <a16:creationId xmlns:a16="http://schemas.microsoft.com/office/drawing/2014/main" id="{769259D1-9023-44B3-A195-C8036D6A6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17" name="Text Box 16">
          <a:extLst>
            <a:ext uri="{FF2B5EF4-FFF2-40B4-BE49-F238E27FC236}">
              <a16:creationId xmlns:a16="http://schemas.microsoft.com/office/drawing/2014/main" id="{ACA5CF44-89AD-4F07-9AF3-AA5B66186E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18" name="Text Box 17">
          <a:extLst>
            <a:ext uri="{FF2B5EF4-FFF2-40B4-BE49-F238E27FC236}">
              <a16:creationId xmlns:a16="http://schemas.microsoft.com/office/drawing/2014/main" id="{2A285AEF-9582-45CB-B08D-2695EDAF83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19" name="Text Box 18">
          <a:extLst>
            <a:ext uri="{FF2B5EF4-FFF2-40B4-BE49-F238E27FC236}">
              <a16:creationId xmlns:a16="http://schemas.microsoft.com/office/drawing/2014/main" id="{1061D399-FF14-4A73-BE7A-BE55D04FCE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20" name="Text Box 19">
          <a:extLst>
            <a:ext uri="{FF2B5EF4-FFF2-40B4-BE49-F238E27FC236}">
              <a16:creationId xmlns:a16="http://schemas.microsoft.com/office/drawing/2014/main" id="{ABA9A910-3523-4F6D-9F98-DC863A69E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66</xdr:row>
      <xdr:rowOff>0</xdr:rowOff>
    </xdr:from>
    <xdr:ext cx="95250" cy="171450"/>
    <xdr:sp macro="" textlink="">
      <xdr:nvSpPr>
        <xdr:cNvPr id="3421" name="Text Box 16">
          <a:extLst>
            <a:ext uri="{FF2B5EF4-FFF2-40B4-BE49-F238E27FC236}">
              <a16:creationId xmlns:a16="http://schemas.microsoft.com/office/drawing/2014/main" id="{9060A40F-33FA-4B26-9917-85F89884456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66</xdr:row>
      <xdr:rowOff>0</xdr:rowOff>
    </xdr:from>
    <xdr:ext cx="95250" cy="171450"/>
    <xdr:sp macro="" textlink="">
      <xdr:nvSpPr>
        <xdr:cNvPr id="3422" name="Text Box 17">
          <a:extLst>
            <a:ext uri="{FF2B5EF4-FFF2-40B4-BE49-F238E27FC236}">
              <a16:creationId xmlns:a16="http://schemas.microsoft.com/office/drawing/2014/main" id="{F5E1A848-8593-4F64-8604-BB67AD53252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66</xdr:row>
      <xdr:rowOff>0</xdr:rowOff>
    </xdr:from>
    <xdr:ext cx="95250" cy="171450"/>
    <xdr:sp macro="" textlink="">
      <xdr:nvSpPr>
        <xdr:cNvPr id="3423" name="Text Box 18">
          <a:extLst>
            <a:ext uri="{FF2B5EF4-FFF2-40B4-BE49-F238E27FC236}">
              <a16:creationId xmlns:a16="http://schemas.microsoft.com/office/drawing/2014/main" id="{3063CD06-9CE9-4F2B-B552-5275B0311D8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66</xdr:row>
      <xdr:rowOff>0</xdr:rowOff>
    </xdr:from>
    <xdr:ext cx="95250" cy="171450"/>
    <xdr:sp macro="" textlink="">
      <xdr:nvSpPr>
        <xdr:cNvPr id="3424" name="Text Box 19">
          <a:extLst>
            <a:ext uri="{FF2B5EF4-FFF2-40B4-BE49-F238E27FC236}">
              <a16:creationId xmlns:a16="http://schemas.microsoft.com/office/drawing/2014/main" id="{30550FCF-B92C-4971-8759-9E135B980F8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3425" name="Text Box 15">
          <a:extLst>
            <a:ext uri="{FF2B5EF4-FFF2-40B4-BE49-F238E27FC236}">
              <a16:creationId xmlns:a16="http://schemas.microsoft.com/office/drawing/2014/main" id="{6CD27184-7BF9-441B-8C5C-41A5EB7171F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26" name="Text Box 16">
          <a:extLst>
            <a:ext uri="{FF2B5EF4-FFF2-40B4-BE49-F238E27FC236}">
              <a16:creationId xmlns:a16="http://schemas.microsoft.com/office/drawing/2014/main" id="{C2241986-04F8-4C68-BFCB-6446E05339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27" name="Text Box 17">
          <a:extLst>
            <a:ext uri="{FF2B5EF4-FFF2-40B4-BE49-F238E27FC236}">
              <a16:creationId xmlns:a16="http://schemas.microsoft.com/office/drawing/2014/main" id="{39F24B71-E60A-4EC5-91EB-05EB669028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28" name="Text Box 18">
          <a:extLst>
            <a:ext uri="{FF2B5EF4-FFF2-40B4-BE49-F238E27FC236}">
              <a16:creationId xmlns:a16="http://schemas.microsoft.com/office/drawing/2014/main" id="{CB071C6C-CA46-42E0-A800-B83DAF837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29" name="Text Box 19">
          <a:extLst>
            <a:ext uri="{FF2B5EF4-FFF2-40B4-BE49-F238E27FC236}">
              <a16:creationId xmlns:a16="http://schemas.microsoft.com/office/drawing/2014/main" id="{F2BF01F3-1B63-44EE-BE03-9028A72B31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30" name="Text Box 16">
          <a:extLst>
            <a:ext uri="{FF2B5EF4-FFF2-40B4-BE49-F238E27FC236}">
              <a16:creationId xmlns:a16="http://schemas.microsoft.com/office/drawing/2014/main" id="{E4EBF59F-B472-470C-991A-DDF94707C8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31" name="Text Box 17">
          <a:extLst>
            <a:ext uri="{FF2B5EF4-FFF2-40B4-BE49-F238E27FC236}">
              <a16:creationId xmlns:a16="http://schemas.microsoft.com/office/drawing/2014/main" id="{2A1467FA-0A14-4EFA-9405-D134EBEDE3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69</xdr:row>
      <xdr:rowOff>15875</xdr:rowOff>
    </xdr:from>
    <xdr:ext cx="95250" cy="171450"/>
    <xdr:sp macro="" textlink="">
      <xdr:nvSpPr>
        <xdr:cNvPr id="3432" name="Text Box 18">
          <a:extLst>
            <a:ext uri="{FF2B5EF4-FFF2-40B4-BE49-F238E27FC236}">
              <a16:creationId xmlns:a16="http://schemas.microsoft.com/office/drawing/2014/main" id="{D0DE2252-3724-4077-86E8-6BB35F4279CF}"/>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33" name="Text Box 16">
          <a:extLst>
            <a:ext uri="{FF2B5EF4-FFF2-40B4-BE49-F238E27FC236}">
              <a16:creationId xmlns:a16="http://schemas.microsoft.com/office/drawing/2014/main" id="{05757F40-449B-49D3-9AC5-1275F25456F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34" name="Text Box 17">
          <a:extLst>
            <a:ext uri="{FF2B5EF4-FFF2-40B4-BE49-F238E27FC236}">
              <a16:creationId xmlns:a16="http://schemas.microsoft.com/office/drawing/2014/main" id="{046644CD-12EA-4F0A-B1BC-1945BF11B5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35" name="Text Box 18">
          <a:extLst>
            <a:ext uri="{FF2B5EF4-FFF2-40B4-BE49-F238E27FC236}">
              <a16:creationId xmlns:a16="http://schemas.microsoft.com/office/drawing/2014/main" id="{FAF02ABE-014B-4237-8198-DFFE62A1A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36" name="Text Box 19">
          <a:extLst>
            <a:ext uri="{FF2B5EF4-FFF2-40B4-BE49-F238E27FC236}">
              <a16:creationId xmlns:a16="http://schemas.microsoft.com/office/drawing/2014/main" id="{87DC3C45-C848-4FEE-B17E-C83B17E07D8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37" name="Text Box 16">
          <a:extLst>
            <a:ext uri="{FF2B5EF4-FFF2-40B4-BE49-F238E27FC236}">
              <a16:creationId xmlns:a16="http://schemas.microsoft.com/office/drawing/2014/main" id="{524850A9-E6C1-401E-AC07-F2C94B7F38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69</xdr:row>
      <xdr:rowOff>170392</xdr:rowOff>
    </xdr:from>
    <xdr:ext cx="95250" cy="213632"/>
    <xdr:sp macro="" textlink="">
      <xdr:nvSpPr>
        <xdr:cNvPr id="3438" name="Text Box 15">
          <a:extLst>
            <a:ext uri="{FF2B5EF4-FFF2-40B4-BE49-F238E27FC236}">
              <a16:creationId xmlns:a16="http://schemas.microsoft.com/office/drawing/2014/main" id="{67C19194-FEF1-4FCB-8094-D88637FA3A4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448496"/>
    <xdr:sp macro="" textlink="">
      <xdr:nvSpPr>
        <xdr:cNvPr id="3439" name="Text Box 15">
          <a:extLst>
            <a:ext uri="{FF2B5EF4-FFF2-40B4-BE49-F238E27FC236}">
              <a16:creationId xmlns:a16="http://schemas.microsoft.com/office/drawing/2014/main" id="{88FC2D5C-CA40-4FB5-839E-23D6C6E383B4}"/>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504825</xdr:rowOff>
    </xdr:from>
    <xdr:ext cx="95250" cy="442269"/>
    <xdr:sp macro="" textlink="">
      <xdr:nvSpPr>
        <xdr:cNvPr id="3440" name="Text Box 15">
          <a:extLst>
            <a:ext uri="{FF2B5EF4-FFF2-40B4-BE49-F238E27FC236}">
              <a16:creationId xmlns:a16="http://schemas.microsoft.com/office/drawing/2014/main" id="{9F38FC54-2B33-46C1-96BA-A60EE85C144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504825</xdr:rowOff>
    </xdr:from>
    <xdr:ext cx="95250" cy="442269"/>
    <xdr:sp macro="" textlink="">
      <xdr:nvSpPr>
        <xdr:cNvPr id="3441" name="Text Box 15">
          <a:extLst>
            <a:ext uri="{FF2B5EF4-FFF2-40B4-BE49-F238E27FC236}">
              <a16:creationId xmlns:a16="http://schemas.microsoft.com/office/drawing/2014/main" id="{E36DFBEE-9027-4EA6-A459-0D2C2DAE539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213632"/>
    <xdr:sp macro="" textlink="">
      <xdr:nvSpPr>
        <xdr:cNvPr id="3442" name="Text Box 15">
          <a:extLst>
            <a:ext uri="{FF2B5EF4-FFF2-40B4-BE49-F238E27FC236}">
              <a16:creationId xmlns:a16="http://schemas.microsoft.com/office/drawing/2014/main" id="{38911944-5153-469D-891B-F2B5C8F8AC2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444331"/>
    <xdr:sp macro="" textlink="">
      <xdr:nvSpPr>
        <xdr:cNvPr id="3443" name="Text Box 15">
          <a:extLst>
            <a:ext uri="{FF2B5EF4-FFF2-40B4-BE49-F238E27FC236}">
              <a16:creationId xmlns:a16="http://schemas.microsoft.com/office/drawing/2014/main" id="{CF43A772-13FC-44C1-9D4D-27E1F1CFEF0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69</xdr:row>
      <xdr:rowOff>170392</xdr:rowOff>
    </xdr:from>
    <xdr:ext cx="95250" cy="213632"/>
    <xdr:sp macro="" textlink="">
      <xdr:nvSpPr>
        <xdr:cNvPr id="3444" name="Text Box 15">
          <a:extLst>
            <a:ext uri="{FF2B5EF4-FFF2-40B4-BE49-F238E27FC236}">
              <a16:creationId xmlns:a16="http://schemas.microsoft.com/office/drawing/2014/main" id="{DED00172-8BB7-422A-A88A-17B3A6EEA1E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45" name="Text Box 16">
          <a:extLst>
            <a:ext uri="{FF2B5EF4-FFF2-40B4-BE49-F238E27FC236}">
              <a16:creationId xmlns:a16="http://schemas.microsoft.com/office/drawing/2014/main" id="{1D6F23D4-7D0D-4732-842D-B9C388A891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46" name="Text Box 17">
          <a:extLst>
            <a:ext uri="{FF2B5EF4-FFF2-40B4-BE49-F238E27FC236}">
              <a16:creationId xmlns:a16="http://schemas.microsoft.com/office/drawing/2014/main" id="{0B813F88-ADD8-4D8D-8588-CD5B8B6A37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47" name="Text Box 18">
          <a:extLst>
            <a:ext uri="{FF2B5EF4-FFF2-40B4-BE49-F238E27FC236}">
              <a16:creationId xmlns:a16="http://schemas.microsoft.com/office/drawing/2014/main" id="{D0560CCB-D866-4364-82CC-24CC4B7FEE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48" name="Text Box 19">
          <a:extLst>
            <a:ext uri="{FF2B5EF4-FFF2-40B4-BE49-F238E27FC236}">
              <a16:creationId xmlns:a16="http://schemas.microsoft.com/office/drawing/2014/main" id="{03CAC0D2-02B0-4383-8A82-D210F67043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49" name="Text Box 16">
          <a:extLst>
            <a:ext uri="{FF2B5EF4-FFF2-40B4-BE49-F238E27FC236}">
              <a16:creationId xmlns:a16="http://schemas.microsoft.com/office/drawing/2014/main" id="{D582966C-C179-41D3-A464-78A53713B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50" name="Text Box 17">
          <a:extLst>
            <a:ext uri="{FF2B5EF4-FFF2-40B4-BE49-F238E27FC236}">
              <a16:creationId xmlns:a16="http://schemas.microsoft.com/office/drawing/2014/main" id="{4B7A97F1-1BF8-4952-8154-5BDB8B3290C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51" name="Text Box 18">
          <a:extLst>
            <a:ext uri="{FF2B5EF4-FFF2-40B4-BE49-F238E27FC236}">
              <a16:creationId xmlns:a16="http://schemas.microsoft.com/office/drawing/2014/main" id="{95937F90-2118-4B15-8B82-E9E2CE386B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52" name="Text Box 19">
          <a:extLst>
            <a:ext uri="{FF2B5EF4-FFF2-40B4-BE49-F238E27FC236}">
              <a16:creationId xmlns:a16="http://schemas.microsoft.com/office/drawing/2014/main" id="{7579E5D9-CB59-42B1-A342-483A91D035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53" name="Text Box 16">
          <a:extLst>
            <a:ext uri="{FF2B5EF4-FFF2-40B4-BE49-F238E27FC236}">
              <a16:creationId xmlns:a16="http://schemas.microsoft.com/office/drawing/2014/main" id="{43FBF801-CED9-45AB-A139-0EDAD39005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54" name="Text Box 17">
          <a:extLst>
            <a:ext uri="{FF2B5EF4-FFF2-40B4-BE49-F238E27FC236}">
              <a16:creationId xmlns:a16="http://schemas.microsoft.com/office/drawing/2014/main" id="{90E385A0-8ACF-4FAB-9195-67DF709C8B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55" name="Text Box 18">
          <a:extLst>
            <a:ext uri="{FF2B5EF4-FFF2-40B4-BE49-F238E27FC236}">
              <a16:creationId xmlns:a16="http://schemas.microsoft.com/office/drawing/2014/main" id="{A7CCD38D-BCDD-406D-91C3-B0DDA1B0F36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56" name="Text Box 19">
          <a:extLst>
            <a:ext uri="{FF2B5EF4-FFF2-40B4-BE49-F238E27FC236}">
              <a16:creationId xmlns:a16="http://schemas.microsoft.com/office/drawing/2014/main" id="{DC5EA98F-74AD-4255-A90E-59424CDE9D5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3457" name="Text Box 15">
          <a:extLst>
            <a:ext uri="{FF2B5EF4-FFF2-40B4-BE49-F238E27FC236}">
              <a16:creationId xmlns:a16="http://schemas.microsoft.com/office/drawing/2014/main" id="{D534DC20-A84F-4E83-9ED2-FE5C54AE436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58" name="Text Box 16">
          <a:extLst>
            <a:ext uri="{FF2B5EF4-FFF2-40B4-BE49-F238E27FC236}">
              <a16:creationId xmlns:a16="http://schemas.microsoft.com/office/drawing/2014/main" id="{3FF6E0F6-B96A-4E67-97BC-3ABE5D3428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59" name="Text Box 17">
          <a:extLst>
            <a:ext uri="{FF2B5EF4-FFF2-40B4-BE49-F238E27FC236}">
              <a16:creationId xmlns:a16="http://schemas.microsoft.com/office/drawing/2014/main" id="{D40F5951-BF7D-4636-AF3D-C2433C84CF5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60" name="Text Box 18">
          <a:extLst>
            <a:ext uri="{FF2B5EF4-FFF2-40B4-BE49-F238E27FC236}">
              <a16:creationId xmlns:a16="http://schemas.microsoft.com/office/drawing/2014/main" id="{45ED6B3D-916E-411D-A7C9-8ADE6ED4FE4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61" name="Text Box 19">
          <a:extLst>
            <a:ext uri="{FF2B5EF4-FFF2-40B4-BE49-F238E27FC236}">
              <a16:creationId xmlns:a16="http://schemas.microsoft.com/office/drawing/2014/main" id="{826A175A-6534-4DF8-83A2-F8CF8D9016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62" name="Text Box 16">
          <a:extLst>
            <a:ext uri="{FF2B5EF4-FFF2-40B4-BE49-F238E27FC236}">
              <a16:creationId xmlns:a16="http://schemas.microsoft.com/office/drawing/2014/main" id="{8EFEB538-333D-40EA-ACC7-EF07FF3170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63" name="Text Box 17">
          <a:extLst>
            <a:ext uri="{FF2B5EF4-FFF2-40B4-BE49-F238E27FC236}">
              <a16:creationId xmlns:a16="http://schemas.microsoft.com/office/drawing/2014/main" id="{DF6342C1-AFE0-4061-98A0-C53370247B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64" name="Text Box 18">
          <a:extLst>
            <a:ext uri="{FF2B5EF4-FFF2-40B4-BE49-F238E27FC236}">
              <a16:creationId xmlns:a16="http://schemas.microsoft.com/office/drawing/2014/main" id="{F5EC57B1-9BD5-4E81-8746-4807533C652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65" name="Text Box 16">
          <a:extLst>
            <a:ext uri="{FF2B5EF4-FFF2-40B4-BE49-F238E27FC236}">
              <a16:creationId xmlns:a16="http://schemas.microsoft.com/office/drawing/2014/main" id="{71559600-D0F6-48E5-BD27-D485CCCC30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66" name="Text Box 17">
          <a:extLst>
            <a:ext uri="{FF2B5EF4-FFF2-40B4-BE49-F238E27FC236}">
              <a16:creationId xmlns:a16="http://schemas.microsoft.com/office/drawing/2014/main" id="{CEA30ABC-0C7B-4988-9BD7-ACCBC2215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67" name="Text Box 18">
          <a:extLst>
            <a:ext uri="{FF2B5EF4-FFF2-40B4-BE49-F238E27FC236}">
              <a16:creationId xmlns:a16="http://schemas.microsoft.com/office/drawing/2014/main" id="{6ECC2CB4-9513-4AC8-9DED-6FC2CFC188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68" name="Text Box 19">
          <a:extLst>
            <a:ext uri="{FF2B5EF4-FFF2-40B4-BE49-F238E27FC236}">
              <a16:creationId xmlns:a16="http://schemas.microsoft.com/office/drawing/2014/main" id="{82C7D6F3-CFEC-4510-A62B-86EAA115CB4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69" name="Text Box 16">
          <a:extLst>
            <a:ext uri="{FF2B5EF4-FFF2-40B4-BE49-F238E27FC236}">
              <a16:creationId xmlns:a16="http://schemas.microsoft.com/office/drawing/2014/main" id="{928DFAFB-4AAD-41CA-97E5-2D3B39A198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70" name="Text Box 17">
          <a:extLst>
            <a:ext uri="{FF2B5EF4-FFF2-40B4-BE49-F238E27FC236}">
              <a16:creationId xmlns:a16="http://schemas.microsoft.com/office/drawing/2014/main" id="{FA5975CF-288B-41EB-84B6-BF4A5BC4C46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71" name="Text Box 18">
          <a:extLst>
            <a:ext uri="{FF2B5EF4-FFF2-40B4-BE49-F238E27FC236}">
              <a16:creationId xmlns:a16="http://schemas.microsoft.com/office/drawing/2014/main" id="{E6A1398F-79EA-4857-8CDA-5FC9F00705D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72" name="Text Box 19">
          <a:extLst>
            <a:ext uri="{FF2B5EF4-FFF2-40B4-BE49-F238E27FC236}">
              <a16:creationId xmlns:a16="http://schemas.microsoft.com/office/drawing/2014/main" id="{17AED765-F16E-417A-A871-8CF066D82E2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456743"/>
    <xdr:sp macro="" textlink="">
      <xdr:nvSpPr>
        <xdr:cNvPr id="3473" name="Text Box 15">
          <a:extLst>
            <a:ext uri="{FF2B5EF4-FFF2-40B4-BE49-F238E27FC236}">
              <a16:creationId xmlns:a16="http://schemas.microsoft.com/office/drawing/2014/main" id="{1E18A6CE-7374-4725-B80A-5A31020EF2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504825</xdr:rowOff>
    </xdr:from>
    <xdr:ext cx="95250" cy="442269"/>
    <xdr:sp macro="" textlink="">
      <xdr:nvSpPr>
        <xdr:cNvPr id="3474" name="Text Box 15">
          <a:extLst>
            <a:ext uri="{FF2B5EF4-FFF2-40B4-BE49-F238E27FC236}">
              <a16:creationId xmlns:a16="http://schemas.microsoft.com/office/drawing/2014/main" id="{39A8F5AE-BD3B-4D25-BA9B-D047BCB33E9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504825</xdr:rowOff>
    </xdr:from>
    <xdr:ext cx="95250" cy="442269"/>
    <xdr:sp macro="" textlink="">
      <xdr:nvSpPr>
        <xdr:cNvPr id="3475" name="Text Box 15">
          <a:extLst>
            <a:ext uri="{FF2B5EF4-FFF2-40B4-BE49-F238E27FC236}">
              <a16:creationId xmlns:a16="http://schemas.microsoft.com/office/drawing/2014/main" id="{7AF3F768-B1F7-4BAA-8917-EE9DB9FAC84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213632"/>
    <xdr:sp macro="" textlink="">
      <xdr:nvSpPr>
        <xdr:cNvPr id="3476" name="Text Box 15">
          <a:extLst>
            <a:ext uri="{FF2B5EF4-FFF2-40B4-BE49-F238E27FC236}">
              <a16:creationId xmlns:a16="http://schemas.microsoft.com/office/drawing/2014/main" id="{14F9BBDA-CA4E-4F57-97B3-D94541F538F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444331"/>
    <xdr:sp macro="" textlink="">
      <xdr:nvSpPr>
        <xdr:cNvPr id="3477" name="Text Box 15">
          <a:extLst>
            <a:ext uri="{FF2B5EF4-FFF2-40B4-BE49-F238E27FC236}">
              <a16:creationId xmlns:a16="http://schemas.microsoft.com/office/drawing/2014/main" id="{A821761A-3DBD-4176-B45D-139D1346ADE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504825</xdr:rowOff>
    </xdr:from>
    <xdr:ext cx="95250" cy="213632"/>
    <xdr:sp macro="" textlink="">
      <xdr:nvSpPr>
        <xdr:cNvPr id="3478" name="Text Box 15">
          <a:extLst>
            <a:ext uri="{FF2B5EF4-FFF2-40B4-BE49-F238E27FC236}">
              <a16:creationId xmlns:a16="http://schemas.microsoft.com/office/drawing/2014/main" id="{AA67A495-6E89-44F2-A1AA-AE52CE98E143}"/>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79" name="Text Box 16">
          <a:extLst>
            <a:ext uri="{FF2B5EF4-FFF2-40B4-BE49-F238E27FC236}">
              <a16:creationId xmlns:a16="http://schemas.microsoft.com/office/drawing/2014/main" id="{FF05D6EA-D5D8-46A4-8677-733AB76C65F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80" name="Text Box 17">
          <a:extLst>
            <a:ext uri="{FF2B5EF4-FFF2-40B4-BE49-F238E27FC236}">
              <a16:creationId xmlns:a16="http://schemas.microsoft.com/office/drawing/2014/main" id="{01D650FD-3668-4763-AED0-39DC43A5FF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81" name="Text Box 18">
          <a:extLst>
            <a:ext uri="{FF2B5EF4-FFF2-40B4-BE49-F238E27FC236}">
              <a16:creationId xmlns:a16="http://schemas.microsoft.com/office/drawing/2014/main" id="{DF53440A-481B-4877-9690-16EF57ABEE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82" name="Text Box 19">
          <a:extLst>
            <a:ext uri="{FF2B5EF4-FFF2-40B4-BE49-F238E27FC236}">
              <a16:creationId xmlns:a16="http://schemas.microsoft.com/office/drawing/2014/main" id="{BD32853B-8E01-4B20-AE29-1D1CCE0876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83" name="Text Box 16">
          <a:extLst>
            <a:ext uri="{FF2B5EF4-FFF2-40B4-BE49-F238E27FC236}">
              <a16:creationId xmlns:a16="http://schemas.microsoft.com/office/drawing/2014/main" id="{EB0BFF3E-44E8-4489-919E-B1F31381FCB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84" name="Text Box 17">
          <a:extLst>
            <a:ext uri="{FF2B5EF4-FFF2-40B4-BE49-F238E27FC236}">
              <a16:creationId xmlns:a16="http://schemas.microsoft.com/office/drawing/2014/main" id="{80409B40-DF64-4183-8112-2FD31B2B64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85" name="Text Box 18">
          <a:extLst>
            <a:ext uri="{FF2B5EF4-FFF2-40B4-BE49-F238E27FC236}">
              <a16:creationId xmlns:a16="http://schemas.microsoft.com/office/drawing/2014/main" id="{A5059A89-A73D-4985-B411-D2D89D7DBB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86" name="Text Box 19">
          <a:extLst>
            <a:ext uri="{FF2B5EF4-FFF2-40B4-BE49-F238E27FC236}">
              <a16:creationId xmlns:a16="http://schemas.microsoft.com/office/drawing/2014/main" id="{C84F7C2A-3C35-43A6-9DCA-87F76194C3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87" name="Text Box 16">
          <a:extLst>
            <a:ext uri="{FF2B5EF4-FFF2-40B4-BE49-F238E27FC236}">
              <a16:creationId xmlns:a16="http://schemas.microsoft.com/office/drawing/2014/main" id="{3218BBD9-68A0-47AE-9082-262B6B1FBB6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88" name="Text Box 17">
          <a:extLst>
            <a:ext uri="{FF2B5EF4-FFF2-40B4-BE49-F238E27FC236}">
              <a16:creationId xmlns:a16="http://schemas.microsoft.com/office/drawing/2014/main" id="{8B03E393-CA18-4E8A-867B-3770DD52A8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89" name="Text Box 18">
          <a:extLst>
            <a:ext uri="{FF2B5EF4-FFF2-40B4-BE49-F238E27FC236}">
              <a16:creationId xmlns:a16="http://schemas.microsoft.com/office/drawing/2014/main" id="{9EE39115-B22F-4F7F-B18F-7833FC2339F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90" name="Text Box 19">
          <a:extLst>
            <a:ext uri="{FF2B5EF4-FFF2-40B4-BE49-F238E27FC236}">
              <a16:creationId xmlns:a16="http://schemas.microsoft.com/office/drawing/2014/main" id="{65F314B2-FEA0-45E2-A8B3-FB13932204E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3491" name="Text Box 15">
          <a:extLst>
            <a:ext uri="{FF2B5EF4-FFF2-40B4-BE49-F238E27FC236}">
              <a16:creationId xmlns:a16="http://schemas.microsoft.com/office/drawing/2014/main" id="{03535CF5-71D7-4F64-A389-8A168438564C}"/>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92" name="Text Box 16">
          <a:extLst>
            <a:ext uri="{FF2B5EF4-FFF2-40B4-BE49-F238E27FC236}">
              <a16:creationId xmlns:a16="http://schemas.microsoft.com/office/drawing/2014/main" id="{CF4E6E19-82F7-4A3D-81F5-74780F6E98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93" name="Text Box 17">
          <a:extLst>
            <a:ext uri="{FF2B5EF4-FFF2-40B4-BE49-F238E27FC236}">
              <a16:creationId xmlns:a16="http://schemas.microsoft.com/office/drawing/2014/main" id="{849D65F0-37C8-442C-B8C3-D63AC39418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94" name="Text Box 18">
          <a:extLst>
            <a:ext uri="{FF2B5EF4-FFF2-40B4-BE49-F238E27FC236}">
              <a16:creationId xmlns:a16="http://schemas.microsoft.com/office/drawing/2014/main" id="{5338A537-E8E5-415B-B3A8-A7BA0AF4E2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95" name="Text Box 19">
          <a:extLst>
            <a:ext uri="{FF2B5EF4-FFF2-40B4-BE49-F238E27FC236}">
              <a16:creationId xmlns:a16="http://schemas.microsoft.com/office/drawing/2014/main" id="{D75910B4-70D2-4579-811E-431179A2A2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71</xdr:row>
      <xdr:rowOff>504825</xdr:rowOff>
    </xdr:from>
    <xdr:ext cx="95250" cy="442269"/>
    <xdr:sp macro="" textlink="">
      <xdr:nvSpPr>
        <xdr:cNvPr id="3496" name="Text Box 15">
          <a:extLst>
            <a:ext uri="{FF2B5EF4-FFF2-40B4-BE49-F238E27FC236}">
              <a16:creationId xmlns:a16="http://schemas.microsoft.com/office/drawing/2014/main" id="{94A4F4C0-F845-4B85-9B1A-4C79C589763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97" name="Text Box 16">
          <a:extLst>
            <a:ext uri="{FF2B5EF4-FFF2-40B4-BE49-F238E27FC236}">
              <a16:creationId xmlns:a16="http://schemas.microsoft.com/office/drawing/2014/main" id="{33B17043-C666-4920-9867-58D609BC75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98" name="Text Box 17">
          <a:extLst>
            <a:ext uri="{FF2B5EF4-FFF2-40B4-BE49-F238E27FC236}">
              <a16:creationId xmlns:a16="http://schemas.microsoft.com/office/drawing/2014/main" id="{859D39A2-93E8-494C-BA7A-669B641932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99" name="Text Box 18">
          <a:extLst>
            <a:ext uri="{FF2B5EF4-FFF2-40B4-BE49-F238E27FC236}">
              <a16:creationId xmlns:a16="http://schemas.microsoft.com/office/drawing/2014/main" id="{387D0C9E-B68E-4675-B63D-A1546DD83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0" name="Text Box 16">
          <a:extLst>
            <a:ext uri="{FF2B5EF4-FFF2-40B4-BE49-F238E27FC236}">
              <a16:creationId xmlns:a16="http://schemas.microsoft.com/office/drawing/2014/main" id="{D7312B59-B338-48C4-BC79-AE1D009975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1" name="Text Box 17">
          <a:extLst>
            <a:ext uri="{FF2B5EF4-FFF2-40B4-BE49-F238E27FC236}">
              <a16:creationId xmlns:a16="http://schemas.microsoft.com/office/drawing/2014/main" id="{97398EF4-B377-4256-BA5D-2FE675013C0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2" name="Text Box 18">
          <a:extLst>
            <a:ext uri="{FF2B5EF4-FFF2-40B4-BE49-F238E27FC236}">
              <a16:creationId xmlns:a16="http://schemas.microsoft.com/office/drawing/2014/main" id="{111F2F0F-249F-4BDF-A2E6-2B31767AE8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3" name="Text Box 19">
          <a:extLst>
            <a:ext uri="{FF2B5EF4-FFF2-40B4-BE49-F238E27FC236}">
              <a16:creationId xmlns:a16="http://schemas.microsoft.com/office/drawing/2014/main" id="{33BCCD84-CA69-49E9-AB80-9993BA3412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4" name="Text Box 16">
          <a:extLst>
            <a:ext uri="{FF2B5EF4-FFF2-40B4-BE49-F238E27FC236}">
              <a16:creationId xmlns:a16="http://schemas.microsoft.com/office/drawing/2014/main" id="{B6474333-656C-4265-BEB5-4E6EA5C1A4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5" name="Text Box 17">
          <a:extLst>
            <a:ext uri="{FF2B5EF4-FFF2-40B4-BE49-F238E27FC236}">
              <a16:creationId xmlns:a16="http://schemas.microsoft.com/office/drawing/2014/main" id="{F784EEEF-AA3A-43CA-8F03-C59C633A7B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6" name="Text Box 18">
          <a:extLst>
            <a:ext uri="{FF2B5EF4-FFF2-40B4-BE49-F238E27FC236}">
              <a16:creationId xmlns:a16="http://schemas.microsoft.com/office/drawing/2014/main" id="{1452E8EA-1073-424B-B79E-773F70C48B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73</xdr:row>
      <xdr:rowOff>170392</xdr:rowOff>
    </xdr:from>
    <xdr:ext cx="95250" cy="213632"/>
    <xdr:sp macro="" textlink="">
      <xdr:nvSpPr>
        <xdr:cNvPr id="3507" name="Text Box 15">
          <a:extLst>
            <a:ext uri="{FF2B5EF4-FFF2-40B4-BE49-F238E27FC236}">
              <a16:creationId xmlns:a16="http://schemas.microsoft.com/office/drawing/2014/main" id="{5A4E50E8-6754-4D53-87B1-627CC8313A0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08" name="Text Box 16">
          <a:extLst>
            <a:ext uri="{FF2B5EF4-FFF2-40B4-BE49-F238E27FC236}">
              <a16:creationId xmlns:a16="http://schemas.microsoft.com/office/drawing/2014/main" id="{9C31135C-2FCD-45AF-8375-5C877EADF2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09" name="Text Box 17">
          <a:extLst>
            <a:ext uri="{FF2B5EF4-FFF2-40B4-BE49-F238E27FC236}">
              <a16:creationId xmlns:a16="http://schemas.microsoft.com/office/drawing/2014/main" id="{1F0DC806-B578-4F5C-BFF5-F81A287C0B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10" name="Text Box 18">
          <a:extLst>
            <a:ext uri="{FF2B5EF4-FFF2-40B4-BE49-F238E27FC236}">
              <a16:creationId xmlns:a16="http://schemas.microsoft.com/office/drawing/2014/main" id="{D2AD408F-EFA8-4E95-A5E4-C6F7B40AD9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11" name="Text Box 19">
          <a:extLst>
            <a:ext uri="{FF2B5EF4-FFF2-40B4-BE49-F238E27FC236}">
              <a16:creationId xmlns:a16="http://schemas.microsoft.com/office/drawing/2014/main" id="{56D4B69F-D83B-481A-8845-C5413A94C1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512" name="Text Box 16">
          <a:extLst>
            <a:ext uri="{FF2B5EF4-FFF2-40B4-BE49-F238E27FC236}">
              <a16:creationId xmlns:a16="http://schemas.microsoft.com/office/drawing/2014/main" id="{47424BC7-4BDB-496E-8838-EB3F100ACB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513" name="Text Box 17">
          <a:extLst>
            <a:ext uri="{FF2B5EF4-FFF2-40B4-BE49-F238E27FC236}">
              <a16:creationId xmlns:a16="http://schemas.microsoft.com/office/drawing/2014/main" id="{5183A405-4361-4700-832D-6F9D92FC47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514" name="Text Box 18">
          <a:extLst>
            <a:ext uri="{FF2B5EF4-FFF2-40B4-BE49-F238E27FC236}">
              <a16:creationId xmlns:a16="http://schemas.microsoft.com/office/drawing/2014/main" id="{CB2D8325-4345-496E-856E-97137D0F98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515" name="Text Box 19">
          <a:extLst>
            <a:ext uri="{FF2B5EF4-FFF2-40B4-BE49-F238E27FC236}">
              <a16:creationId xmlns:a16="http://schemas.microsoft.com/office/drawing/2014/main" id="{485B629D-50BD-4D76-84F3-436678A42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70</xdr:row>
      <xdr:rowOff>0</xdr:rowOff>
    </xdr:from>
    <xdr:ext cx="95250" cy="171450"/>
    <xdr:sp macro="" textlink="">
      <xdr:nvSpPr>
        <xdr:cNvPr id="3516" name="Text Box 16">
          <a:extLst>
            <a:ext uri="{FF2B5EF4-FFF2-40B4-BE49-F238E27FC236}">
              <a16:creationId xmlns:a16="http://schemas.microsoft.com/office/drawing/2014/main" id="{FA5FB285-E00B-4528-B469-DD482F6DFF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70</xdr:row>
      <xdr:rowOff>0</xdr:rowOff>
    </xdr:from>
    <xdr:ext cx="95250" cy="171450"/>
    <xdr:sp macro="" textlink="">
      <xdr:nvSpPr>
        <xdr:cNvPr id="3517" name="Text Box 17">
          <a:extLst>
            <a:ext uri="{FF2B5EF4-FFF2-40B4-BE49-F238E27FC236}">
              <a16:creationId xmlns:a16="http://schemas.microsoft.com/office/drawing/2014/main" id="{27BB098B-0232-4630-BBF5-1DE88961DB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70</xdr:row>
      <xdr:rowOff>0</xdr:rowOff>
    </xdr:from>
    <xdr:ext cx="95250" cy="171450"/>
    <xdr:sp macro="" textlink="">
      <xdr:nvSpPr>
        <xdr:cNvPr id="3518" name="Text Box 18">
          <a:extLst>
            <a:ext uri="{FF2B5EF4-FFF2-40B4-BE49-F238E27FC236}">
              <a16:creationId xmlns:a16="http://schemas.microsoft.com/office/drawing/2014/main" id="{5FA71DA2-88B8-4633-8C2B-AA90BDBAF7E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70</xdr:row>
      <xdr:rowOff>0</xdr:rowOff>
    </xdr:from>
    <xdr:ext cx="95250" cy="171450"/>
    <xdr:sp macro="" textlink="">
      <xdr:nvSpPr>
        <xdr:cNvPr id="3519" name="Text Box 19">
          <a:extLst>
            <a:ext uri="{FF2B5EF4-FFF2-40B4-BE49-F238E27FC236}">
              <a16:creationId xmlns:a16="http://schemas.microsoft.com/office/drawing/2014/main" id="{096B66F4-FCF3-4CF6-BED2-C249670B11F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3520" name="Text Box 15">
          <a:extLst>
            <a:ext uri="{FF2B5EF4-FFF2-40B4-BE49-F238E27FC236}">
              <a16:creationId xmlns:a16="http://schemas.microsoft.com/office/drawing/2014/main" id="{EB5FD8FA-6CD0-47F5-ABC4-505F25BA4D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21" name="Text Box 16">
          <a:extLst>
            <a:ext uri="{FF2B5EF4-FFF2-40B4-BE49-F238E27FC236}">
              <a16:creationId xmlns:a16="http://schemas.microsoft.com/office/drawing/2014/main" id="{AAEC8F1A-6BB3-414B-984F-7FF8D28471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22" name="Text Box 17">
          <a:extLst>
            <a:ext uri="{FF2B5EF4-FFF2-40B4-BE49-F238E27FC236}">
              <a16:creationId xmlns:a16="http://schemas.microsoft.com/office/drawing/2014/main" id="{49E8CE86-0B1E-4682-BE56-8B8ACCF3E8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23" name="Text Box 18">
          <a:extLst>
            <a:ext uri="{FF2B5EF4-FFF2-40B4-BE49-F238E27FC236}">
              <a16:creationId xmlns:a16="http://schemas.microsoft.com/office/drawing/2014/main" id="{E7BE3FAD-4345-4765-8E4C-390EF39A507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24" name="Text Box 19">
          <a:extLst>
            <a:ext uri="{FF2B5EF4-FFF2-40B4-BE49-F238E27FC236}">
              <a16:creationId xmlns:a16="http://schemas.microsoft.com/office/drawing/2014/main" id="{A5D89C34-11F7-4D41-BEAA-AD2068FDD1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525" name="Text Box 16">
          <a:extLst>
            <a:ext uri="{FF2B5EF4-FFF2-40B4-BE49-F238E27FC236}">
              <a16:creationId xmlns:a16="http://schemas.microsoft.com/office/drawing/2014/main" id="{FC9102DC-6DF5-4108-BA24-274FDD0C19F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526" name="Text Box 17">
          <a:extLst>
            <a:ext uri="{FF2B5EF4-FFF2-40B4-BE49-F238E27FC236}">
              <a16:creationId xmlns:a16="http://schemas.microsoft.com/office/drawing/2014/main" id="{7BA6CBC5-BAD1-4062-AC91-7C128A564C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73</xdr:row>
      <xdr:rowOff>15875</xdr:rowOff>
    </xdr:from>
    <xdr:ext cx="95250" cy="171450"/>
    <xdr:sp macro="" textlink="">
      <xdr:nvSpPr>
        <xdr:cNvPr id="3527" name="Text Box 18">
          <a:extLst>
            <a:ext uri="{FF2B5EF4-FFF2-40B4-BE49-F238E27FC236}">
              <a16:creationId xmlns:a16="http://schemas.microsoft.com/office/drawing/2014/main" id="{CE064FA3-35CD-485A-8662-109EE049632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28" name="Text Box 16">
          <a:extLst>
            <a:ext uri="{FF2B5EF4-FFF2-40B4-BE49-F238E27FC236}">
              <a16:creationId xmlns:a16="http://schemas.microsoft.com/office/drawing/2014/main" id="{12C7920E-5CAF-40F1-87FA-4A7C17891D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29" name="Text Box 17">
          <a:extLst>
            <a:ext uri="{FF2B5EF4-FFF2-40B4-BE49-F238E27FC236}">
              <a16:creationId xmlns:a16="http://schemas.microsoft.com/office/drawing/2014/main" id="{03F74F72-FB4C-44DF-9F3B-26B32475480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30" name="Text Box 18">
          <a:extLst>
            <a:ext uri="{FF2B5EF4-FFF2-40B4-BE49-F238E27FC236}">
              <a16:creationId xmlns:a16="http://schemas.microsoft.com/office/drawing/2014/main" id="{04CEDFAE-62E1-4B77-B27D-65DBE870F0F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31" name="Text Box 19">
          <a:extLst>
            <a:ext uri="{FF2B5EF4-FFF2-40B4-BE49-F238E27FC236}">
              <a16:creationId xmlns:a16="http://schemas.microsoft.com/office/drawing/2014/main" id="{FC2EDA87-9566-4263-BA66-C9AB95F345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32" name="Text Box 16">
          <a:extLst>
            <a:ext uri="{FF2B5EF4-FFF2-40B4-BE49-F238E27FC236}">
              <a16:creationId xmlns:a16="http://schemas.microsoft.com/office/drawing/2014/main" id="{613972F3-EF88-478D-A0CC-3EED7C15C7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73</xdr:row>
      <xdr:rowOff>170392</xdr:rowOff>
    </xdr:from>
    <xdr:ext cx="95250" cy="213632"/>
    <xdr:sp macro="" textlink="">
      <xdr:nvSpPr>
        <xdr:cNvPr id="3533" name="Text Box 15">
          <a:extLst>
            <a:ext uri="{FF2B5EF4-FFF2-40B4-BE49-F238E27FC236}">
              <a16:creationId xmlns:a16="http://schemas.microsoft.com/office/drawing/2014/main" id="{FE10198B-602A-4147-BF5A-ECA0C7C2E58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448496"/>
    <xdr:sp macro="" textlink="">
      <xdr:nvSpPr>
        <xdr:cNvPr id="3534" name="Text Box 15">
          <a:extLst>
            <a:ext uri="{FF2B5EF4-FFF2-40B4-BE49-F238E27FC236}">
              <a16:creationId xmlns:a16="http://schemas.microsoft.com/office/drawing/2014/main" id="{CD4D91D9-2F00-4544-8DA3-D9BCCFEA816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504825</xdr:rowOff>
    </xdr:from>
    <xdr:ext cx="95250" cy="442269"/>
    <xdr:sp macro="" textlink="">
      <xdr:nvSpPr>
        <xdr:cNvPr id="3535" name="Text Box 15">
          <a:extLst>
            <a:ext uri="{FF2B5EF4-FFF2-40B4-BE49-F238E27FC236}">
              <a16:creationId xmlns:a16="http://schemas.microsoft.com/office/drawing/2014/main" id="{C73BC039-8D5C-4EE0-B505-1D762AF5B11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504825</xdr:rowOff>
    </xdr:from>
    <xdr:ext cx="95250" cy="442269"/>
    <xdr:sp macro="" textlink="">
      <xdr:nvSpPr>
        <xdr:cNvPr id="3536" name="Text Box 15">
          <a:extLst>
            <a:ext uri="{FF2B5EF4-FFF2-40B4-BE49-F238E27FC236}">
              <a16:creationId xmlns:a16="http://schemas.microsoft.com/office/drawing/2014/main" id="{04D4DC35-7AE2-452D-874B-9EDDC202238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213632"/>
    <xdr:sp macro="" textlink="">
      <xdr:nvSpPr>
        <xdr:cNvPr id="3537" name="Text Box 15">
          <a:extLst>
            <a:ext uri="{FF2B5EF4-FFF2-40B4-BE49-F238E27FC236}">
              <a16:creationId xmlns:a16="http://schemas.microsoft.com/office/drawing/2014/main" id="{944063FC-BA2A-481F-8640-D1678763B8D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444331"/>
    <xdr:sp macro="" textlink="">
      <xdr:nvSpPr>
        <xdr:cNvPr id="3538" name="Text Box 15">
          <a:extLst>
            <a:ext uri="{FF2B5EF4-FFF2-40B4-BE49-F238E27FC236}">
              <a16:creationId xmlns:a16="http://schemas.microsoft.com/office/drawing/2014/main" id="{A5A65E55-7471-4C0C-8270-D9D5F10A183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73</xdr:row>
      <xdr:rowOff>170392</xdr:rowOff>
    </xdr:from>
    <xdr:ext cx="95250" cy="213632"/>
    <xdr:sp macro="" textlink="">
      <xdr:nvSpPr>
        <xdr:cNvPr id="3539" name="Text Box 15">
          <a:extLst>
            <a:ext uri="{FF2B5EF4-FFF2-40B4-BE49-F238E27FC236}">
              <a16:creationId xmlns:a16="http://schemas.microsoft.com/office/drawing/2014/main" id="{C1B9AAE1-47CA-4E79-AD3B-F8AFDFBFC67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40" name="Text Box 16">
          <a:extLst>
            <a:ext uri="{FF2B5EF4-FFF2-40B4-BE49-F238E27FC236}">
              <a16:creationId xmlns:a16="http://schemas.microsoft.com/office/drawing/2014/main" id="{A30388EC-DD2B-4ED7-B506-1A7D4AD7BEC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41" name="Text Box 17">
          <a:extLst>
            <a:ext uri="{FF2B5EF4-FFF2-40B4-BE49-F238E27FC236}">
              <a16:creationId xmlns:a16="http://schemas.microsoft.com/office/drawing/2014/main" id="{3EBB9B2C-3EDB-48E6-AF44-46DCDFE7E3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42" name="Text Box 18">
          <a:extLst>
            <a:ext uri="{FF2B5EF4-FFF2-40B4-BE49-F238E27FC236}">
              <a16:creationId xmlns:a16="http://schemas.microsoft.com/office/drawing/2014/main" id="{D6A3CC77-7B0F-4365-9703-BD061A84D7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43" name="Text Box 19">
          <a:extLst>
            <a:ext uri="{FF2B5EF4-FFF2-40B4-BE49-F238E27FC236}">
              <a16:creationId xmlns:a16="http://schemas.microsoft.com/office/drawing/2014/main" id="{6FBEE1CC-79B0-4318-B72A-9CA2C180437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44" name="Text Box 16">
          <a:extLst>
            <a:ext uri="{FF2B5EF4-FFF2-40B4-BE49-F238E27FC236}">
              <a16:creationId xmlns:a16="http://schemas.microsoft.com/office/drawing/2014/main" id="{421E6473-8986-455F-AA6E-B36DF9849E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45" name="Text Box 17">
          <a:extLst>
            <a:ext uri="{FF2B5EF4-FFF2-40B4-BE49-F238E27FC236}">
              <a16:creationId xmlns:a16="http://schemas.microsoft.com/office/drawing/2014/main" id="{ED216B11-9F37-4A68-B451-D3B85BA6DC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46" name="Text Box 18">
          <a:extLst>
            <a:ext uri="{FF2B5EF4-FFF2-40B4-BE49-F238E27FC236}">
              <a16:creationId xmlns:a16="http://schemas.microsoft.com/office/drawing/2014/main" id="{B1F512A4-2525-49BB-8EC1-901FE753A75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47" name="Text Box 19">
          <a:extLst>
            <a:ext uri="{FF2B5EF4-FFF2-40B4-BE49-F238E27FC236}">
              <a16:creationId xmlns:a16="http://schemas.microsoft.com/office/drawing/2014/main" id="{6C360260-AE8E-4354-96AA-8C663BEA2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48" name="Text Box 16">
          <a:extLst>
            <a:ext uri="{FF2B5EF4-FFF2-40B4-BE49-F238E27FC236}">
              <a16:creationId xmlns:a16="http://schemas.microsoft.com/office/drawing/2014/main" id="{DB10A4A6-5D51-4C5D-AA59-01F95AEB92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49" name="Text Box 17">
          <a:extLst>
            <a:ext uri="{FF2B5EF4-FFF2-40B4-BE49-F238E27FC236}">
              <a16:creationId xmlns:a16="http://schemas.microsoft.com/office/drawing/2014/main" id="{C58FC64A-865A-41E6-845B-83442139C1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50" name="Text Box 18">
          <a:extLst>
            <a:ext uri="{FF2B5EF4-FFF2-40B4-BE49-F238E27FC236}">
              <a16:creationId xmlns:a16="http://schemas.microsoft.com/office/drawing/2014/main" id="{3A427524-C7C7-43A0-AAC0-47CCB4DD6D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51" name="Text Box 19">
          <a:extLst>
            <a:ext uri="{FF2B5EF4-FFF2-40B4-BE49-F238E27FC236}">
              <a16:creationId xmlns:a16="http://schemas.microsoft.com/office/drawing/2014/main" id="{C9AB7BF1-32F9-4DA5-9528-AAB370F218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75</xdr:row>
      <xdr:rowOff>504825</xdr:rowOff>
    </xdr:from>
    <xdr:ext cx="95250" cy="444014"/>
    <xdr:sp macro="" textlink="">
      <xdr:nvSpPr>
        <xdr:cNvPr id="3552" name="Text Box 15">
          <a:extLst>
            <a:ext uri="{FF2B5EF4-FFF2-40B4-BE49-F238E27FC236}">
              <a16:creationId xmlns:a16="http://schemas.microsoft.com/office/drawing/2014/main" id="{32034D56-FF4D-40C1-B65C-EA4AE617FF6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53" name="Text Box 16">
          <a:extLst>
            <a:ext uri="{FF2B5EF4-FFF2-40B4-BE49-F238E27FC236}">
              <a16:creationId xmlns:a16="http://schemas.microsoft.com/office/drawing/2014/main" id="{4CC04108-163E-47DE-940B-1667E55C8D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54" name="Text Box 17">
          <a:extLst>
            <a:ext uri="{FF2B5EF4-FFF2-40B4-BE49-F238E27FC236}">
              <a16:creationId xmlns:a16="http://schemas.microsoft.com/office/drawing/2014/main" id="{20C2C182-E1FB-4BB2-B359-4BFED65A80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55" name="Text Box 18">
          <a:extLst>
            <a:ext uri="{FF2B5EF4-FFF2-40B4-BE49-F238E27FC236}">
              <a16:creationId xmlns:a16="http://schemas.microsoft.com/office/drawing/2014/main" id="{769B1E21-9F22-4A2A-BE9D-5404665724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56" name="Text Box 19">
          <a:extLst>
            <a:ext uri="{FF2B5EF4-FFF2-40B4-BE49-F238E27FC236}">
              <a16:creationId xmlns:a16="http://schemas.microsoft.com/office/drawing/2014/main" id="{5EC0F49E-C256-47B2-A085-4FFAAC7395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57" name="Text Box 16">
          <a:extLst>
            <a:ext uri="{FF2B5EF4-FFF2-40B4-BE49-F238E27FC236}">
              <a16:creationId xmlns:a16="http://schemas.microsoft.com/office/drawing/2014/main" id="{2EF08F31-BFCA-4DEF-B6CE-7EEDA3ADAD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58" name="Text Box 17">
          <a:extLst>
            <a:ext uri="{FF2B5EF4-FFF2-40B4-BE49-F238E27FC236}">
              <a16:creationId xmlns:a16="http://schemas.microsoft.com/office/drawing/2014/main" id="{10E653EE-F856-437C-A4E4-3D65818C13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59" name="Text Box 18">
          <a:extLst>
            <a:ext uri="{FF2B5EF4-FFF2-40B4-BE49-F238E27FC236}">
              <a16:creationId xmlns:a16="http://schemas.microsoft.com/office/drawing/2014/main" id="{4CBDAD5C-1AB8-4517-BEF3-B319F9A7F9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0" name="Text Box 16">
          <a:extLst>
            <a:ext uri="{FF2B5EF4-FFF2-40B4-BE49-F238E27FC236}">
              <a16:creationId xmlns:a16="http://schemas.microsoft.com/office/drawing/2014/main" id="{F378BAA6-3CB4-4846-9579-19B7432C34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1" name="Text Box 17">
          <a:extLst>
            <a:ext uri="{FF2B5EF4-FFF2-40B4-BE49-F238E27FC236}">
              <a16:creationId xmlns:a16="http://schemas.microsoft.com/office/drawing/2014/main" id="{70C1357F-879C-4DF6-8147-9135DC775B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2" name="Text Box 18">
          <a:extLst>
            <a:ext uri="{FF2B5EF4-FFF2-40B4-BE49-F238E27FC236}">
              <a16:creationId xmlns:a16="http://schemas.microsoft.com/office/drawing/2014/main" id="{1A020FE0-1951-4CCD-B42D-EFFED3D84A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3" name="Text Box 19">
          <a:extLst>
            <a:ext uri="{FF2B5EF4-FFF2-40B4-BE49-F238E27FC236}">
              <a16:creationId xmlns:a16="http://schemas.microsoft.com/office/drawing/2014/main" id="{455279D5-EA5C-42D2-B5E0-3398B71AD5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4" name="Text Box 16">
          <a:extLst>
            <a:ext uri="{FF2B5EF4-FFF2-40B4-BE49-F238E27FC236}">
              <a16:creationId xmlns:a16="http://schemas.microsoft.com/office/drawing/2014/main" id="{A7F3DB2C-6C1A-4CE6-BE73-90EED48CB21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5" name="Text Box 17">
          <a:extLst>
            <a:ext uri="{FF2B5EF4-FFF2-40B4-BE49-F238E27FC236}">
              <a16:creationId xmlns:a16="http://schemas.microsoft.com/office/drawing/2014/main" id="{8357BF1B-ACEC-42B0-9C62-2E92155C4C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6" name="Text Box 18">
          <a:extLst>
            <a:ext uri="{FF2B5EF4-FFF2-40B4-BE49-F238E27FC236}">
              <a16:creationId xmlns:a16="http://schemas.microsoft.com/office/drawing/2014/main" id="{D0C1CD13-29A7-4DED-B6D7-F27EBAD4F1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7" name="Text Box 19">
          <a:extLst>
            <a:ext uri="{FF2B5EF4-FFF2-40B4-BE49-F238E27FC236}">
              <a16:creationId xmlns:a16="http://schemas.microsoft.com/office/drawing/2014/main" id="{43FEB7C7-62BC-4C4E-B515-EB2E227BC9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456743"/>
    <xdr:sp macro="" textlink="">
      <xdr:nvSpPr>
        <xdr:cNvPr id="3568" name="Text Box 15">
          <a:extLst>
            <a:ext uri="{FF2B5EF4-FFF2-40B4-BE49-F238E27FC236}">
              <a16:creationId xmlns:a16="http://schemas.microsoft.com/office/drawing/2014/main" id="{C2588CEC-49EB-49D6-BE6E-AA6EB9E5ED02}"/>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504825</xdr:rowOff>
    </xdr:from>
    <xdr:ext cx="95250" cy="442269"/>
    <xdr:sp macro="" textlink="">
      <xdr:nvSpPr>
        <xdr:cNvPr id="3569" name="Text Box 15">
          <a:extLst>
            <a:ext uri="{FF2B5EF4-FFF2-40B4-BE49-F238E27FC236}">
              <a16:creationId xmlns:a16="http://schemas.microsoft.com/office/drawing/2014/main" id="{BDBD5253-9E1E-4B24-8B25-A253B5E6759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504825</xdr:rowOff>
    </xdr:from>
    <xdr:ext cx="95250" cy="442269"/>
    <xdr:sp macro="" textlink="">
      <xdr:nvSpPr>
        <xdr:cNvPr id="3570" name="Text Box 15">
          <a:extLst>
            <a:ext uri="{FF2B5EF4-FFF2-40B4-BE49-F238E27FC236}">
              <a16:creationId xmlns:a16="http://schemas.microsoft.com/office/drawing/2014/main" id="{E5E84C37-CE52-4C06-9F4A-A557E50466C4}"/>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213632"/>
    <xdr:sp macro="" textlink="">
      <xdr:nvSpPr>
        <xdr:cNvPr id="3571" name="Text Box 15">
          <a:extLst>
            <a:ext uri="{FF2B5EF4-FFF2-40B4-BE49-F238E27FC236}">
              <a16:creationId xmlns:a16="http://schemas.microsoft.com/office/drawing/2014/main" id="{C8CBE7AD-827B-4789-8127-B38B9DA9C55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444331"/>
    <xdr:sp macro="" textlink="">
      <xdr:nvSpPr>
        <xdr:cNvPr id="3572" name="Text Box 15">
          <a:extLst>
            <a:ext uri="{FF2B5EF4-FFF2-40B4-BE49-F238E27FC236}">
              <a16:creationId xmlns:a16="http://schemas.microsoft.com/office/drawing/2014/main" id="{F04E2C5D-4CCA-42B6-8B16-E2D513341D8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504825</xdr:rowOff>
    </xdr:from>
    <xdr:ext cx="95250" cy="213632"/>
    <xdr:sp macro="" textlink="">
      <xdr:nvSpPr>
        <xdr:cNvPr id="3573" name="Text Box 15">
          <a:extLst>
            <a:ext uri="{FF2B5EF4-FFF2-40B4-BE49-F238E27FC236}">
              <a16:creationId xmlns:a16="http://schemas.microsoft.com/office/drawing/2014/main" id="{1C0955A7-46A6-4A8F-AF7B-B264E25809F9}"/>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74" name="Text Box 16">
          <a:extLst>
            <a:ext uri="{FF2B5EF4-FFF2-40B4-BE49-F238E27FC236}">
              <a16:creationId xmlns:a16="http://schemas.microsoft.com/office/drawing/2014/main" id="{486FBDCC-F0FE-4CBE-8FED-428496C650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75" name="Text Box 17">
          <a:extLst>
            <a:ext uri="{FF2B5EF4-FFF2-40B4-BE49-F238E27FC236}">
              <a16:creationId xmlns:a16="http://schemas.microsoft.com/office/drawing/2014/main" id="{286247FA-F2FC-44FC-B417-BA93A4F6B51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76" name="Text Box 18">
          <a:extLst>
            <a:ext uri="{FF2B5EF4-FFF2-40B4-BE49-F238E27FC236}">
              <a16:creationId xmlns:a16="http://schemas.microsoft.com/office/drawing/2014/main" id="{39FCAB0A-BF9E-4D9B-9375-A550580B34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77" name="Text Box 19">
          <a:extLst>
            <a:ext uri="{FF2B5EF4-FFF2-40B4-BE49-F238E27FC236}">
              <a16:creationId xmlns:a16="http://schemas.microsoft.com/office/drawing/2014/main" id="{EA84B167-A734-4B6B-B55F-FBB428A4C6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78" name="Text Box 16">
          <a:extLst>
            <a:ext uri="{FF2B5EF4-FFF2-40B4-BE49-F238E27FC236}">
              <a16:creationId xmlns:a16="http://schemas.microsoft.com/office/drawing/2014/main" id="{7CD670FC-F6F8-49ED-A9BA-F92460E838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79" name="Text Box 17">
          <a:extLst>
            <a:ext uri="{FF2B5EF4-FFF2-40B4-BE49-F238E27FC236}">
              <a16:creationId xmlns:a16="http://schemas.microsoft.com/office/drawing/2014/main" id="{A932C024-9198-49AB-B7B6-3C9731348A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80" name="Text Box 18">
          <a:extLst>
            <a:ext uri="{FF2B5EF4-FFF2-40B4-BE49-F238E27FC236}">
              <a16:creationId xmlns:a16="http://schemas.microsoft.com/office/drawing/2014/main" id="{8A906B51-856D-4DA1-AB0C-3273FDC1A3A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81" name="Text Box 19">
          <a:extLst>
            <a:ext uri="{FF2B5EF4-FFF2-40B4-BE49-F238E27FC236}">
              <a16:creationId xmlns:a16="http://schemas.microsoft.com/office/drawing/2014/main" id="{B7FBFBA9-BCDF-4A1C-9200-FA41A6688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82" name="Text Box 16">
          <a:extLst>
            <a:ext uri="{FF2B5EF4-FFF2-40B4-BE49-F238E27FC236}">
              <a16:creationId xmlns:a16="http://schemas.microsoft.com/office/drawing/2014/main" id="{3CD17A2B-3FD8-4F75-9996-402B2CE0BA8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83" name="Text Box 17">
          <a:extLst>
            <a:ext uri="{FF2B5EF4-FFF2-40B4-BE49-F238E27FC236}">
              <a16:creationId xmlns:a16="http://schemas.microsoft.com/office/drawing/2014/main" id="{ED0BB329-3B28-41C8-BA2A-313937BA4D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84" name="Text Box 18">
          <a:extLst>
            <a:ext uri="{FF2B5EF4-FFF2-40B4-BE49-F238E27FC236}">
              <a16:creationId xmlns:a16="http://schemas.microsoft.com/office/drawing/2014/main" id="{B523706A-AA5A-4A51-9367-B64E52B1F0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85" name="Text Box 19">
          <a:extLst>
            <a:ext uri="{FF2B5EF4-FFF2-40B4-BE49-F238E27FC236}">
              <a16:creationId xmlns:a16="http://schemas.microsoft.com/office/drawing/2014/main" id="{FF0B96B8-4716-4826-9F85-7E9DEB5B77F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75</xdr:row>
      <xdr:rowOff>504825</xdr:rowOff>
    </xdr:from>
    <xdr:ext cx="95250" cy="444014"/>
    <xdr:sp macro="" textlink="">
      <xdr:nvSpPr>
        <xdr:cNvPr id="3586" name="Text Box 15">
          <a:extLst>
            <a:ext uri="{FF2B5EF4-FFF2-40B4-BE49-F238E27FC236}">
              <a16:creationId xmlns:a16="http://schemas.microsoft.com/office/drawing/2014/main" id="{FA28056D-52E2-454D-9AF6-10EEB3DBCD5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87" name="Text Box 16">
          <a:extLst>
            <a:ext uri="{FF2B5EF4-FFF2-40B4-BE49-F238E27FC236}">
              <a16:creationId xmlns:a16="http://schemas.microsoft.com/office/drawing/2014/main" id="{2FCE7B03-2AEE-4297-A72A-E5A46A08CF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88" name="Text Box 17">
          <a:extLst>
            <a:ext uri="{FF2B5EF4-FFF2-40B4-BE49-F238E27FC236}">
              <a16:creationId xmlns:a16="http://schemas.microsoft.com/office/drawing/2014/main" id="{DFF415FC-B144-4DD1-AC26-41A51D90C1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89" name="Text Box 18">
          <a:extLst>
            <a:ext uri="{FF2B5EF4-FFF2-40B4-BE49-F238E27FC236}">
              <a16:creationId xmlns:a16="http://schemas.microsoft.com/office/drawing/2014/main" id="{0C7D77BC-87E2-4A0F-9D56-B4EB544D7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90" name="Text Box 19">
          <a:extLst>
            <a:ext uri="{FF2B5EF4-FFF2-40B4-BE49-F238E27FC236}">
              <a16:creationId xmlns:a16="http://schemas.microsoft.com/office/drawing/2014/main" id="{A7AA9A43-893F-4696-B30E-96FE4B0281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75</xdr:row>
      <xdr:rowOff>504825</xdr:rowOff>
    </xdr:from>
    <xdr:ext cx="95250" cy="442269"/>
    <xdr:sp macro="" textlink="">
      <xdr:nvSpPr>
        <xdr:cNvPr id="3591" name="Text Box 15">
          <a:extLst>
            <a:ext uri="{FF2B5EF4-FFF2-40B4-BE49-F238E27FC236}">
              <a16:creationId xmlns:a16="http://schemas.microsoft.com/office/drawing/2014/main" id="{1722ACEA-2718-409C-93CC-55B52172C79B}"/>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92" name="Text Box 16">
          <a:extLst>
            <a:ext uri="{FF2B5EF4-FFF2-40B4-BE49-F238E27FC236}">
              <a16:creationId xmlns:a16="http://schemas.microsoft.com/office/drawing/2014/main" id="{0D32999A-08F7-4B5B-98F9-250E6736B26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93" name="Text Box 17">
          <a:extLst>
            <a:ext uri="{FF2B5EF4-FFF2-40B4-BE49-F238E27FC236}">
              <a16:creationId xmlns:a16="http://schemas.microsoft.com/office/drawing/2014/main" id="{E0B64675-9C05-4589-9298-1A1DF34CD02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94" name="Text Box 18">
          <a:extLst>
            <a:ext uri="{FF2B5EF4-FFF2-40B4-BE49-F238E27FC236}">
              <a16:creationId xmlns:a16="http://schemas.microsoft.com/office/drawing/2014/main" id="{975FE0F5-037F-46DC-BFAE-EF63DFE08B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95" name="Text Box 16">
          <a:extLst>
            <a:ext uri="{FF2B5EF4-FFF2-40B4-BE49-F238E27FC236}">
              <a16:creationId xmlns:a16="http://schemas.microsoft.com/office/drawing/2014/main" id="{1E01E593-E770-4979-A8E2-8658B4C12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96" name="Text Box 17">
          <a:extLst>
            <a:ext uri="{FF2B5EF4-FFF2-40B4-BE49-F238E27FC236}">
              <a16:creationId xmlns:a16="http://schemas.microsoft.com/office/drawing/2014/main" id="{FFDEF9F0-F503-4B64-B6A2-1ABC3644DF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97" name="Text Box 18">
          <a:extLst>
            <a:ext uri="{FF2B5EF4-FFF2-40B4-BE49-F238E27FC236}">
              <a16:creationId xmlns:a16="http://schemas.microsoft.com/office/drawing/2014/main" id="{F341ABDF-D7AC-4663-B6AF-28E0D59131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98" name="Text Box 19">
          <a:extLst>
            <a:ext uri="{FF2B5EF4-FFF2-40B4-BE49-F238E27FC236}">
              <a16:creationId xmlns:a16="http://schemas.microsoft.com/office/drawing/2014/main" id="{FEC0916E-CEAF-42D3-B5CB-9CFF4DC01FC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99" name="Text Box 16">
          <a:extLst>
            <a:ext uri="{FF2B5EF4-FFF2-40B4-BE49-F238E27FC236}">
              <a16:creationId xmlns:a16="http://schemas.microsoft.com/office/drawing/2014/main" id="{E5097E41-A511-45CB-98BC-DAF76D4A74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00" name="Text Box 17">
          <a:extLst>
            <a:ext uri="{FF2B5EF4-FFF2-40B4-BE49-F238E27FC236}">
              <a16:creationId xmlns:a16="http://schemas.microsoft.com/office/drawing/2014/main" id="{B93DE011-EBD7-41D6-8BFD-08DEA7CD40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01" name="Text Box 18">
          <a:extLst>
            <a:ext uri="{FF2B5EF4-FFF2-40B4-BE49-F238E27FC236}">
              <a16:creationId xmlns:a16="http://schemas.microsoft.com/office/drawing/2014/main" id="{C62914AB-592E-4A61-BF23-EBE416C9B6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77</xdr:row>
      <xdr:rowOff>170392</xdr:rowOff>
    </xdr:from>
    <xdr:ext cx="95250" cy="213632"/>
    <xdr:sp macro="" textlink="">
      <xdr:nvSpPr>
        <xdr:cNvPr id="3602" name="Text Box 15">
          <a:extLst>
            <a:ext uri="{FF2B5EF4-FFF2-40B4-BE49-F238E27FC236}">
              <a16:creationId xmlns:a16="http://schemas.microsoft.com/office/drawing/2014/main" id="{4F79D870-D328-4554-9411-A7372AAF4B3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03" name="Text Box 16">
          <a:extLst>
            <a:ext uri="{FF2B5EF4-FFF2-40B4-BE49-F238E27FC236}">
              <a16:creationId xmlns:a16="http://schemas.microsoft.com/office/drawing/2014/main" id="{63860D7C-E3EB-45FE-AD60-89B8967643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04" name="Text Box 17">
          <a:extLst>
            <a:ext uri="{FF2B5EF4-FFF2-40B4-BE49-F238E27FC236}">
              <a16:creationId xmlns:a16="http://schemas.microsoft.com/office/drawing/2014/main" id="{3FA5446E-AE9C-4FFA-82B0-9E7405A99C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05" name="Text Box 18">
          <a:extLst>
            <a:ext uri="{FF2B5EF4-FFF2-40B4-BE49-F238E27FC236}">
              <a16:creationId xmlns:a16="http://schemas.microsoft.com/office/drawing/2014/main" id="{EC3F2966-A4DB-4473-BF5C-5376E0B173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06" name="Text Box 19">
          <a:extLst>
            <a:ext uri="{FF2B5EF4-FFF2-40B4-BE49-F238E27FC236}">
              <a16:creationId xmlns:a16="http://schemas.microsoft.com/office/drawing/2014/main" id="{2687EB90-5BCB-42F5-B388-15D17D7A3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607" name="Text Box 16">
          <a:extLst>
            <a:ext uri="{FF2B5EF4-FFF2-40B4-BE49-F238E27FC236}">
              <a16:creationId xmlns:a16="http://schemas.microsoft.com/office/drawing/2014/main" id="{29A9803F-45B7-480C-BD02-75D3AC4FF28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608" name="Text Box 17">
          <a:extLst>
            <a:ext uri="{FF2B5EF4-FFF2-40B4-BE49-F238E27FC236}">
              <a16:creationId xmlns:a16="http://schemas.microsoft.com/office/drawing/2014/main" id="{307DB1A5-97DA-4190-AA97-5D94D2C08F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609" name="Text Box 18">
          <a:extLst>
            <a:ext uri="{FF2B5EF4-FFF2-40B4-BE49-F238E27FC236}">
              <a16:creationId xmlns:a16="http://schemas.microsoft.com/office/drawing/2014/main" id="{09F80A66-3540-420B-89E6-A7CCD37EDA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610" name="Text Box 19">
          <a:extLst>
            <a:ext uri="{FF2B5EF4-FFF2-40B4-BE49-F238E27FC236}">
              <a16:creationId xmlns:a16="http://schemas.microsoft.com/office/drawing/2014/main" id="{B0DFDA14-4496-4430-8479-1976331210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74</xdr:row>
      <xdr:rowOff>0</xdr:rowOff>
    </xdr:from>
    <xdr:ext cx="95250" cy="171450"/>
    <xdr:sp macro="" textlink="">
      <xdr:nvSpPr>
        <xdr:cNvPr id="3611" name="Text Box 16">
          <a:extLst>
            <a:ext uri="{FF2B5EF4-FFF2-40B4-BE49-F238E27FC236}">
              <a16:creationId xmlns:a16="http://schemas.microsoft.com/office/drawing/2014/main" id="{2BE3680E-F409-48DB-A237-2F29BE49B1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74</xdr:row>
      <xdr:rowOff>0</xdr:rowOff>
    </xdr:from>
    <xdr:ext cx="95250" cy="171450"/>
    <xdr:sp macro="" textlink="">
      <xdr:nvSpPr>
        <xdr:cNvPr id="3612" name="Text Box 17">
          <a:extLst>
            <a:ext uri="{FF2B5EF4-FFF2-40B4-BE49-F238E27FC236}">
              <a16:creationId xmlns:a16="http://schemas.microsoft.com/office/drawing/2014/main" id="{ECE479EC-E35D-4236-8CF2-461BA9BDEB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74</xdr:row>
      <xdr:rowOff>0</xdr:rowOff>
    </xdr:from>
    <xdr:ext cx="95250" cy="171450"/>
    <xdr:sp macro="" textlink="">
      <xdr:nvSpPr>
        <xdr:cNvPr id="3613" name="Text Box 18">
          <a:extLst>
            <a:ext uri="{FF2B5EF4-FFF2-40B4-BE49-F238E27FC236}">
              <a16:creationId xmlns:a16="http://schemas.microsoft.com/office/drawing/2014/main" id="{39DCE25F-BA87-44EE-9A19-83F5EE76B40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74</xdr:row>
      <xdr:rowOff>0</xdr:rowOff>
    </xdr:from>
    <xdr:ext cx="95250" cy="171450"/>
    <xdr:sp macro="" textlink="">
      <xdr:nvSpPr>
        <xdr:cNvPr id="3614" name="Text Box 19">
          <a:extLst>
            <a:ext uri="{FF2B5EF4-FFF2-40B4-BE49-F238E27FC236}">
              <a16:creationId xmlns:a16="http://schemas.microsoft.com/office/drawing/2014/main" id="{68BEE237-4EE0-4492-AAC6-8F19AB4FF75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75</xdr:row>
      <xdr:rowOff>504825</xdr:rowOff>
    </xdr:from>
    <xdr:ext cx="95250" cy="444014"/>
    <xdr:sp macro="" textlink="">
      <xdr:nvSpPr>
        <xdr:cNvPr id="3615" name="Text Box 15">
          <a:extLst>
            <a:ext uri="{FF2B5EF4-FFF2-40B4-BE49-F238E27FC236}">
              <a16:creationId xmlns:a16="http://schemas.microsoft.com/office/drawing/2014/main" id="{5A79E870-9224-4C8F-92EA-F1182C3BEB3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16" name="Text Box 16">
          <a:extLst>
            <a:ext uri="{FF2B5EF4-FFF2-40B4-BE49-F238E27FC236}">
              <a16:creationId xmlns:a16="http://schemas.microsoft.com/office/drawing/2014/main" id="{5C92B256-B969-43BD-9817-D0C722906A9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17" name="Text Box 17">
          <a:extLst>
            <a:ext uri="{FF2B5EF4-FFF2-40B4-BE49-F238E27FC236}">
              <a16:creationId xmlns:a16="http://schemas.microsoft.com/office/drawing/2014/main" id="{CF455158-A664-4690-82D9-A05D4D15CC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18" name="Text Box 18">
          <a:extLst>
            <a:ext uri="{FF2B5EF4-FFF2-40B4-BE49-F238E27FC236}">
              <a16:creationId xmlns:a16="http://schemas.microsoft.com/office/drawing/2014/main" id="{C3DAD25A-4BB4-4B12-946A-BC0D9694628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19" name="Text Box 19">
          <a:extLst>
            <a:ext uri="{FF2B5EF4-FFF2-40B4-BE49-F238E27FC236}">
              <a16:creationId xmlns:a16="http://schemas.microsoft.com/office/drawing/2014/main" id="{08FD0E1C-8069-4B9A-BFC5-422E330417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620" name="Text Box 16">
          <a:extLst>
            <a:ext uri="{FF2B5EF4-FFF2-40B4-BE49-F238E27FC236}">
              <a16:creationId xmlns:a16="http://schemas.microsoft.com/office/drawing/2014/main" id="{30AFA254-DF0C-4164-9C25-0EA357E8103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621" name="Text Box 17">
          <a:extLst>
            <a:ext uri="{FF2B5EF4-FFF2-40B4-BE49-F238E27FC236}">
              <a16:creationId xmlns:a16="http://schemas.microsoft.com/office/drawing/2014/main" id="{2D3870CC-70A9-4D5B-BB01-EEA08C9BA03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77</xdr:row>
      <xdr:rowOff>15875</xdr:rowOff>
    </xdr:from>
    <xdr:ext cx="95250" cy="171450"/>
    <xdr:sp macro="" textlink="">
      <xdr:nvSpPr>
        <xdr:cNvPr id="3622" name="Text Box 18">
          <a:extLst>
            <a:ext uri="{FF2B5EF4-FFF2-40B4-BE49-F238E27FC236}">
              <a16:creationId xmlns:a16="http://schemas.microsoft.com/office/drawing/2014/main" id="{4F6524C7-340E-402B-B94E-1DA70738052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23" name="Text Box 16">
          <a:extLst>
            <a:ext uri="{FF2B5EF4-FFF2-40B4-BE49-F238E27FC236}">
              <a16:creationId xmlns:a16="http://schemas.microsoft.com/office/drawing/2014/main" id="{2C3103A6-0590-4BE3-9635-ACAA9C1BB1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24" name="Text Box 17">
          <a:extLst>
            <a:ext uri="{FF2B5EF4-FFF2-40B4-BE49-F238E27FC236}">
              <a16:creationId xmlns:a16="http://schemas.microsoft.com/office/drawing/2014/main" id="{3DC8B1C9-1C51-4391-A41A-F7C4D16F39F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25" name="Text Box 18">
          <a:extLst>
            <a:ext uri="{FF2B5EF4-FFF2-40B4-BE49-F238E27FC236}">
              <a16:creationId xmlns:a16="http://schemas.microsoft.com/office/drawing/2014/main" id="{079296A3-5B9C-4C30-B549-DD7758F24DD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26" name="Text Box 19">
          <a:extLst>
            <a:ext uri="{FF2B5EF4-FFF2-40B4-BE49-F238E27FC236}">
              <a16:creationId xmlns:a16="http://schemas.microsoft.com/office/drawing/2014/main" id="{36BBBC0F-86FD-42CC-BB00-1999FAA7FF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27" name="Text Box 16">
          <a:extLst>
            <a:ext uri="{FF2B5EF4-FFF2-40B4-BE49-F238E27FC236}">
              <a16:creationId xmlns:a16="http://schemas.microsoft.com/office/drawing/2014/main" id="{8E41154C-3DBA-425D-9306-0E54B66952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77</xdr:row>
      <xdr:rowOff>170392</xdr:rowOff>
    </xdr:from>
    <xdr:ext cx="95250" cy="213632"/>
    <xdr:sp macro="" textlink="">
      <xdr:nvSpPr>
        <xdr:cNvPr id="3628" name="Text Box 15">
          <a:extLst>
            <a:ext uri="{FF2B5EF4-FFF2-40B4-BE49-F238E27FC236}">
              <a16:creationId xmlns:a16="http://schemas.microsoft.com/office/drawing/2014/main" id="{FF85B293-D715-46A6-9D90-7A1CD41D85D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504825</xdr:rowOff>
    </xdr:from>
    <xdr:ext cx="95250" cy="448496"/>
    <xdr:sp macro="" textlink="">
      <xdr:nvSpPr>
        <xdr:cNvPr id="3629" name="Text Box 15">
          <a:extLst>
            <a:ext uri="{FF2B5EF4-FFF2-40B4-BE49-F238E27FC236}">
              <a16:creationId xmlns:a16="http://schemas.microsoft.com/office/drawing/2014/main" id="{3DF02B28-A9C3-4874-8958-7BF9B1FABBC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504825</xdr:rowOff>
    </xdr:from>
    <xdr:ext cx="95250" cy="442269"/>
    <xdr:sp macro="" textlink="">
      <xdr:nvSpPr>
        <xdr:cNvPr id="3630" name="Text Box 15">
          <a:extLst>
            <a:ext uri="{FF2B5EF4-FFF2-40B4-BE49-F238E27FC236}">
              <a16:creationId xmlns:a16="http://schemas.microsoft.com/office/drawing/2014/main" id="{0D1FCBBC-07C2-41EC-9CBF-E1C8F70523F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504825</xdr:rowOff>
    </xdr:from>
    <xdr:ext cx="95250" cy="442269"/>
    <xdr:sp macro="" textlink="">
      <xdr:nvSpPr>
        <xdr:cNvPr id="3631" name="Text Box 15">
          <a:extLst>
            <a:ext uri="{FF2B5EF4-FFF2-40B4-BE49-F238E27FC236}">
              <a16:creationId xmlns:a16="http://schemas.microsoft.com/office/drawing/2014/main" id="{4B9676BD-5651-42B4-9A87-B8806582ED1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504825</xdr:rowOff>
    </xdr:from>
    <xdr:ext cx="95250" cy="213632"/>
    <xdr:sp macro="" textlink="">
      <xdr:nvSpPr>
        <xdr:cNvPr id="3632" name="Text Box 15">
          <a:extLst>
            <a:ext uri="{FF2B5EF4-FFF2-40B4-BE49-F238E27FC236}">
              <a16:creationId xmlns:a16="http://schemas.microsoft.com/office/drawing/2014/main" id="{FBBCAFAC-C760-446E-A241-3C35C1D44F7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504825</xdr:rowOff>
    </xdr:from>
    <xdr:ext cx="95250" cy="444331"/>
    <xdr:sp macro="" textlink="">
      <xdr:nvSpPr>
        <xdr:cNvPr id="3633" name="Text Box 15">
          <a:extLst>
            <a:ext uri="{FF2B5EF4-FFF2-40B4-BE49-F238E27FC236}">
              <a16:creationId xmlns:a16="http://schemas.microsoft.com/office/drawing/2014/main" id="{427331DF-FDEE-43D3-9806-BDE7E073477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77</xdr:row>
      <xdr:rowOff>170392</xdr:rowOff>
    </xdr:from>
    <xdr:ext cx="95250" cy="213632"/>
    <xdr:sp macro="" textlink="">
      <xdr:nvSpPr>
        <xdr:cNvPr id="3634" name="Text Box 15">
          <a:extLst>
            <a:ext uri="{FF2B5EF4-FFF2-40B4-BE49-F238E27FC236}">
              <a16:creationId xmlns:a16="http://schemas.microsoft.com/office/drawing/2014/main" id="{FB8E963C-95A7-4B50-A7F5-F75E2D1970A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35" name="Text Box 16">
          <a:extLst>
            <a:ext uri="{FF2B5EF4-FFF2-40B4-BE49-F238E27FC236}">
              <a16:creationId xmlns:a16="http://schemas.microsoft.com/office/drawing/2014/main" id="{F900D0DB-EB91-4C6B-86AC-9C9FF82EA3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36" name="Text Box 17">
          <a:extLst>
            <a:ext uri="{FF2B5EF4-FFF2-40B4-BE49-F238E27FC236}">
              <a16:creationId xmlns:a16="http://schemas.microsoft.com/office/drawing/2014/main" id="{FD7352F7-CF25-400A-A595-8F9969E0C8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37" name="Text Box 18">
          <a:extLst>
            <a:ext uri="{FF2B5EF4-FFF2-40B4-BE49-F238E27FC236}">
              <a16:creationId xmlns:a16="http://schemas.microsoft.com/office/drawing/2014/main" id="{97F46CF8-C110-4F93-BC47-DC89D2DBB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38" name="Text Box 19">
          <a:extLst>
            <a:ext uri="{FF2B5EF4-FFF2-40B4-BE49-F238E27FC236}">
              <a16:creationId xmlns:a16="http://schemas.microsoft.com/office/drawing/2014/main" id="{D80A1271-B139-4FFA-9154-7D559A1784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39" name="Text Box 16">
          <a:extLst>
            <a:ext uri="{FF2B5EF4-FFF2-40B4-BE49-F238E27FC236}">
              <a16:creationId xmlns:a16="http://schemas.microsoft.com/office/drawing/2014/main" id="{0DC94906-B1BC-438D-9C93-A4BA7FD1E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40" name="Text Box 17">
          <a:extLst>
            <a:ext uri="{FF2B5EF4-FFF2-40B4-BE49-F238E27FC236}">
              <a16:creationId xmlns:a16="http://schemas.microsoft.com/office/drawing/2014/main" id="{0C4F27FD-ABF7-4DDC-9B8B-B61CBFE02F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41" name="Text Box 18">
          <a:extLst>
            <a:ext uri="{FF2B5EF4-FFF2-40B4-BE49-F238E27FC236}">
              <a16:creationId xmlns:a16="http://schemas.microsoft.com/office/drawing/2014/main" id="{74EB4BDA-EED0-4C21-932D-27A132A8E2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42" name="Text Box 19">
          <a:extLst>
            <a:ext uri="{FF2B5EF4-FFF2-40B4-BE49-F238E27FC236}">
              <a16:creationId xmlns:a16="http://schemas.microsoft.com/office/drawing/2014/main" id="{DC4BD373-4303-4FD0-8C82-AAD21674C14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43" name="Text Box 16">
          <a:extLst>
            <a:ext uri="{FF2B5EF4-FFF2-40B4-BE49-F238E27FC236}">
              <a16:creationId xmlns:a16="http://schemas.microsoft.com/office/drawing/2014/main" id="{A5595741-03C3-4655-AFB8-812640E3145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44" name="Text Box 17">
          <a:extLst>
            <a:ext uri="{FF2B5EF4-FFF2-40B4-BE49-F238E27FC236}">
              <a16:creationId xmlns:a16="http://schemas.microsoft.com/office/drawing/2014/main" id="{F93B0888-6FBE-4B25-B213-7C8E3C963C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45" name="Text Box 18">
          <a:extLst>
            <a:ext uri="{FF2B5EF4-FFF2-40B4-BE49-F238E27FC236}">
              <a16:creationId xmlns:a16="http://schemas.microsoft.com/office/drawing/2014/main" id="{E96FBD13-C46F-4D76-B5F7-521928ED5E3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46" name="Text Box 19">
          <a:extLst>
            <a:ext uri="{FF2B5EF4-FFF2-40B4-BE49-F238E27FC236}">
              <a16:creationId xmlns:a16="http://schemas.microsoft.com/office/drawing/2014/main" id="{AB241C3D-9243-488F-BC33-2164F200C24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3647" name="Text Box 15">
          <a:extLst>
            <a:ext uri="{FF2B5EF4-FFF2-40B4-BE49-F238E27FC236}">
              <a16:creationId xmlns:a16="http://schemas.microsoft.com/office/drawing/2014/main" id="{69B0F1EC-C48E-41C2-AEF5-A4F021CC53F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48" name="Text Box 16">
          <a:extLst>
            <a:ext uri="{FF2B5EF4-FFF2-40B4-BE49-F238E27FC236}">
              <a16:creationId xmlns:a16="http://schemas.microsoft.com/office/drawing/2014/main" id="{EBA18EEB-F3EE-45DB-9B5C-DF498E7D5A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49" name="Text Box 17">
          <a:extLst>
            <a:ext uri="{FF2B5EF4-FFF2-40B4-BE49-F238E27FC236}">
              <a16:creationId xmlns:a16="http://schemas.microsoft.com/office/drawing/2014/main" id="{0A425F12-C061-49CD-964D-038BCF470E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50" name="Text Box 18">
          <a:extLst>
            <a:ext uri="{FF2B5EF4-FFF2-40B4-BE49-F238E27FC236}">
              <a16:creationId xmlns:a16="http://schemas.microsoft.com/office/drawing/2014/main" id="{32D04962-64E7-4986-B76E-4D37DEA551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51" name="Text Box 19">
          <a:extLst>
            <a:ext uri="{FF2B5EF4-FFF2-40B4-BE49-F238E27FC236}">
              <a16:creationId xmlns:a16="http://schemas.microsoft.com/office/drawing/2014/main" id="{D21EAB7D-E272-4A0C-85F6-1BA339FFE8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52" name="Text Box 16">
          <a:extLst>
            <a:ext uri="{FF2B5EF4-FFF2-40B4-BE49-F238E27FC236}">
              <a16:creationId xmlns:a16="http://schemas.microsoft.com/office/drawing/2014/main" id="{81022FA5-2F57-4314-949B-055BFB59DC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53" name="Text Box 17">
          <a:extLst>
            <a:ext uri="{FF2B5EF4-FFF2-40B4-BE49-F238E27FC236}">
              <a16:creationId xmlns:a16="http://schemas.microsoft.com/office/drawing/2014/main" id="{90098041-C2B0-49E7-9549-74A82A55A1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54" name="Text Box 18">
          <a:extLst>
            <a:ext uri="{FF2B5EF4-FFF2-40B4-BE49-F238E27FC236}">
              <a16:creationId xmlns:a16="http://schemas.microsoft.com/office/drawing/2014/main" id="{B95E9BD1-811E-4AC1-9167-A84350DB5A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55" name="Text Box 16">
          <a:extLst>
            <a:ext uri="{FF2B5EF4-FFF2-40B4-BE49-F238E27FC236}">
              <a16:creationId xmlns:a16="http://schemas.microsoft.com/office/drawing/2014/main" id="{8A588660-DD99-4BBF-9521-5D60EB30AC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56" name="Text Box 17">
          <a:extLst>
            <a:ext uri="{FF2B5EF4-FFF2-40B4-BE49-F238E27FC236}">
              <a16:creationId xmlns:a16="http://schemas.microsoft.com/office/drawing/2014/main" id="{6397A2ED-7FF9-400C-97C6-40A742C3E55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57" name="Text Box 18">
          <a:extLst>
            <a:ext uri="{FF2B5EF4-FFF2-40B4-BE49-F238E27FC236}">
              <a16:creationId xmlns:a16="http://schemas.microsoft.com/office/drawing/2014/main" id="{06657734-66EA-40F8-B2D8-2AEAD9CA72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58" name="Text Box 19">
          <a:extLst>
            <a:ext uri="{FF2B5EF4-FFF2-40B4-BE49-F238E27FC236}">
              <a16:creationId xmlns:a16="http://schemas.microsoft.com/office/drawing/2014/main" id="{31189102-0DA7-4439-A008-7B484929C8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59" name="Text Box 16">
          <a:extLst>
            <a:ext uri="{FF2B5EF4-FFF2-40B4-BE49-F238E27FC236}">
              <a16:creationId xmlns:a16="http://schemas.microsoft.com/office/drawing/2014/main" id="{46828BC4-0794-47E8-B7A8-5A5F822709E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60" name="Text Box 17">
          <a:extLst>
            <a:ext uri="{FF2B5EF4-FFF2-40B4-BE49-F238E27FC236}">
              <a16:creationId xmlns:a16="http://schemas.microsoft.com/office/drawing/2014/main" id="{B49DEA6C-6EA7-472A-B07E-67254E5125C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61" name="Text Box 18">
          <a:extLst>
            <a:ext uri="{FF2B5EF4-FFF2-40B4-BE49-F238E27FC236}">
              <a16:creationId xmlns:a16="http://schemas.microsoft.com/office/drawing/2014/main" id="{51F8B508-B7CC-410F-9B63-CD2850AE6B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62" name="Text Box 19">
          <a:extLst>
            <a:ext uri="{FF2B5EF4-FFF2-40B4-BE49-F238E27FC236}">
              <a16:creationId xmlns:a16="http://schemas.microsoft.com/office/drawing/2014/main" id="{CBB1B127-FFBE-42D7-B30D-952BB2F4FA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504825</xdr:rowOff>
    </xdr:from>
    <xdr:ext cx="95250" cy="456743"/>
    <xdr:sp macro="" textlink="">
      <xdr:nvSpPr>
        <xdr:cNvPr id="3663" name="Text Box 15">
          <a:extLst>
            <a:ext uri="{FF2B5EF4-FFF2-40B4-BE49-F238E27FC236}">
              <a16:creationId xmlns:a16="http://schemas.microsoft.com/office/drawing/2014/main" id="{35AAA6ED-23B7-42B6-91EE-FCFBEBA469E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504825</xdr:rowOff>
    </xdr:from>
    <xdr:ext cx="95250" cy="442269"/>
    <xdr:sp macro="" textlink="">
      <xdr:nvSpPr>
        <xdr:cNvPr id="3664" name="Text Box 15">
          <a:extLst>
            <a:ext uri="{FF2B5EF4-FFF2-40B4-BE49-F238E27FC236}">
              <a16:creationId xmlns:a16="http://schemas.microsoft.com/office/drawing/2014/main" id="{497FA8B3-E1D9-4CA6-AB28-43A39E25297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504825</xdr:rowOff>
    </xdr:from>
    <xdr:ext cx="95250" cy="442269"/>
    <xdr:sp macro="" textlink="">
      <xdr:nvSpPr>
        <xdr:cNvPr id="3665" name="Text Box 15">
          <a:extLst>
            <a:ext uri="{FF2B5EF4-FFF2-40B4-BE49-F238E27FC236}">
              <a16:creationId xmlns:a16="http://schemas.microsoft.com/office/drawing/2014/main" id="{04F46F4E-E6B6-4188-9CEC-834F581505A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504825</xdr:rowOff>
    </xdr:from>
    <xdr:ext cx="95250" cy="213632"/>
    <xdr:sp macro="" textlink="">
      <xdr:nvSpPr>
        <xdr:cNvPr id="3666" name="Text Box 15">
          <a:extLst>
            <a:ext uri="{FF2B5EF4-FFF2-40B4-BE49-F238E27FC236}">
              <a16:creationId xmlns:a16="http://schemas.microsoft.com/office/drawing/2014/main" id="{FE0B1C50-3CD3-48EB-A04E-479EAF7E790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504825</xdr:rowOff>
    </xdr:from>
    <xdr:ext cx="95250" cy="444331"/>
    <xdr:sp macro="" textlink="">
      <xdr:nvSpPr>
        <xdr:cNvPr id="3667" name="Text Box 15">
          <a:extLst>
            <a:ext uri="{FF2B5EF4-FFF2-40B4-BE49-F238E27FC236}">
              <a16:creationId xmlns:a16="http://schemas.microsoft.com/office/drawing/2014/main" id="{87BC4244-9A14-420C-9099-8C89149AABC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504825</xdr:rowOff>
    </xdr:from>
    <xdr:ext cx="95250" cy="213632"/>
    <xdr:sp macro="" textlink="">
      <xdr:nvSpPr>
        <xdr:cNvPr id="3668" name="Text Box 15">
          <a:extLst>
            <a:ext uri="{FF2B5EF4-FFF2-40B4-BE49-F238E27FC236}">
              <a16:creationId xmlns:a16="http://schemas.microsoft.com/office/drawing/2014/main" id="{6EBCB829-E5C4-4607-B4B0-41E8AC2A01BA}"/>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69" name="Text Box 16">
          <a:extLst>
            <a:ext uri="{FF2B5EF4-FFF2-40B4-BE49-F238E27FC236}">
              <a16:creationId xmlns:a16="http://schemas.microsoft.com/office/drawing/2014/main" id="{A10D6257-CF64-4317-A5B0-EA60150CF5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70" name="Text Box 17">
          <a:extLst>
            <a:ext uri="{FF2B5EF4-FFF2-40B4-BE49-F238E27FC236}">
              <a16:creationId xmlns:a16="http://schemas.microsoft.com/office/drawing/2014/main" id="{DB9F4C35-1122-48A4-BDE8-E7EF9F6B5C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71" name="Text Box 18">
          <a:extLst>
            <a:ext uri="{FF2B5EF4-FFF2-40B4-BE49-F238E27FC236}">
              <a16:creationId xmlns:a16="http://schemas.microsoft.com/office/drawing/2014/main" id="{19C31CCE-3E68-4F60-A986-28C13907FD9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72" name="Text Box 19">
          <a:extLst>
            <a:ext uri="{FF2B5EF4-FFF2-40B4-BE49-F238E27FC236}">
              <a16:creationId xmlns:a16="http://schemas.microsoft.com/office/drawing/2014/main" id="{D2919EF1-2410-472E-AE46-04EFF3CD2F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73" name="Text Box 16">
          <a:extLst>
            <a:ext uri="{FF2B5EF4-FFF2-40B4-BE49-F238E27FC236}">
              <a16:creationId xmlns:a16="http://schemas.microsoft.com/office/drawing/2014/main" id="{19F8B381-7871-44E2-8FD1-2A8206F3D1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74" name="Text Box 17">
          <a:extLst>
            <a:ext uri="{FF2B5EF4-FFF2-40B4-BE49-F238E27FC236}">
              <a16:creationId xmlns:a16="http://schemas.microsoft.com/office/drawing/2014/main" id="{89FEA489-855A-4864-AE59-8CF024E2D2F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75" name="Text Box 18">
          <a:extLst>
            <a:ext uri="{FF2B5EF4-FFF2-40B4-BE49-F238E27FC236}">
              <a16:creationId xmlns:a16="http://schemas.microsoft.com/office/drawing/2014/main" id="{09A9C255-A094-4645-987F-C291330B16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76" name="Text Box 19">
          <a:extLst>
            <a:ext uri="{FF2B5EF4-FFF2-40B4-BE49-F238E27FC236}">
              <a16:creationId xmlns:a16="http://schemas.microsoft.com/office/drawing/2014/main" id="{AC98172A-9CB6-4E58-B383-BFC795AE18C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77" name="Text Box 16">
          <a:extLst>
            <a:ext uri="{FF2B5EF4-FFF2-40B4-BE49-F238E27FC236}">
              <a16:creationId xmlns:a16="http://schemas.microsoft.com/office/drawing/2014/main" id="{08CEF1DA-4C81-42E2-A2C7-095E69FD597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78" name="Text Box 17">
          <a:extLst>
            <a:ext uri="{FF2B5EF4-FFF2-40B4-BE49-F238E27FC236}">
              <a16:creationId xmlns:a16="http://schemas.microsoft.com/office/drawing/2014/main" id="{A52EB232-4467-4532-BE0C-893F2EF6E12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79" name="Text Box 18">
          <a:extLst>
            <a:ext uri="{FF2B5EF4-FFF2-40B4-BE49-F238E27FC236}">
              <a16:creationId xmlns:a16="http://schemas.microsoft.com/office/drawing/2014/main" id="{7AF3F503-C702-491B-9CA5-C90FD85592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80" name="Text Box 19">
          <a:extLst>
            <a:ext uri="{FF2B5EF4-FFF2-40B4-BE49-F238E27FC236}">
              <a16:creationId xmlns:a16="http://schemas.microsoft.com/office/drawing/2014/main" id="{CD919286-6287-4EAC-9BA5-79F392F3648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3681" name="Text Box 15">
          <a:extLst>
            <a:ext uri="{FF2B5EF4-FFF2-40B4-BE49-F238E27FC236}">
              <a16:creationId xmlns:a16="http://schemas.microsoft.com/office/drawing/2014/main" id="{FE304132-9FDC-4BD4-BCF4-D367BFC7C2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82" name="Text Box 16">
          <a:extLst>
            <a:ext uri="{FF2B5EF4-FFF2-40B4-BE49-F238E27FC236}">
              <a16:creationId xmlns:a16="http://schemas.microsoft.com/office/drawing/2014/main" id="{EB7622F5-0A2A-4E10-970E-7FA7DFA95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83" name="Text Box 17">
          <a:extLst>
            <a:ext uri="{FF2B5EF4-FFF2-40B4-BE49-F238E27FC236}">
              <a16:creationId xmlns:a16="http://schemas.microsoft.com/office/drawing/2014/main" id="{84C33DEB-010C-4BBF-A0D3-757C53550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84" name="Text Box 18">
          <a:extLst>
            <a:ext uri="{FF2B5EF4-FFF2-40B4-BE49-F238E27FC236}">
              <a16:creationId xmlns:a16="http://schemas.microsoft.com/office/drawing/2014/main" id="{19BD7B72-941C-407C-9701-8B1888FB13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85" name="Text Box 19">
          <a:extLst>
            <a:ext uri="{FF2B5EF4-FFF2-40B4-BE49-F238E27FC236}">
              <a16:creationId xmlns:a16="http://schemas.microsoft.com/office/drawing/2014/main" id="{0F6CE62D-95DD-449F-82E2-B45B10424A6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79</xdr:row>
      <xdr:rowOff>504825</xdr:rowOff>
    </xdr:from>
    <xdr:ext cx="95250" cy="442269"/>
    <xdr:sp macro="" textlink="">
      <xdr:nvSpPr>
        <xdr:cNvPr id="3686" name="Text Box 15">
          <a:extLst>
            <a:ext uri="{FF2B5EF4-FFF2-40B4-BE49-F238E27FC236}">
              <a16:creationId xmlns:a16="http://schemas.microsoft.com/office/drawing/2014/main" id="{0D119A6A-C301-4286-A127-FCD558DCC0C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87" name="Text Box 16">
          <a:extLst>
            <a:ext uri="{FF2B5EF4-FFF2-40B4-BE49-F238E27FC236}">
              <a16:creationId xmlns:a16="http://schemas.microsoft.com/office/drawing/2014/main" id="{83A2A67E-6145-4E7D-AB22-8B98B37FFB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88" name="Text Box 17">
          <a:extLst>
            <a:ext uri="{FF2B5EF4-FFF2-40B4-BE49-F238E27FC236}">
              <a16:creationId xmlns:a16="http://schemas.microsoft.com/office/drawing/2014/main" id="{3B2EE7D6-67A8-4D0D-8FAE-FC721DDF3A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89" name="Text Box 18">
          <a:extLst>
            <a:ext uri="{FF2B5EF4-FFF2-40B4-BE49-F238E27FC236}">
              <a16:creationId xmlns:a16="http://schemas.microsoft.com/office/drawing/2014/main" id="{82D7C409-813A-47D5-BD8D-EB9E5BD25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0" name="Text Box 16">
          <a:extLst>
            <a:ext uri="{FF2B5EF4-FFF2-40B4-BE49-F238E27FC236}">
              <a16:creationId xmlns:a16="http://schemas.microsoft.com/office/drawing/2014/main" id="{B06FB741-FCEE-4643-97F4-685544C913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1" name="Text Box 17">
          <a:extLst>
            <a:ext uri="{FF2B5EF4-FFF2-40B4-BE49-F238E27FC236}">
              <a16:creationId xmlns:a16="http://schemas.microsoft.com/office/drawing/2014/main" id="{C1023A9D-3A06-4C9B-BCF8-00DAC47697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2" name="Text Box 18">
          <a:extLst>
            <a:ext uri="{FF2B5EF4-FFF2-40B4-BE49-F238E27FC236}">
              <a16:creationId xmlns:a16="http://schemas.microsoft.com/office/drawing/2014/main" id="{DB13429F-AF38-4639-86BF-5678016D3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3" name="Text Box 19">
          <a:extLst>
            <a:ext uri="{FF2B5EF4-FFF2-40B4-BE49-F238E27FC236}">
              <a16:creationId xmlns:a16="http://schemas.microsoft.com/office/drawing/2014/main" id="{30844F25-9C6E-4B3B-B660-5ECAF2B16D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4" name="Text Box 16">
          <a:extLst>
            <a:ext uri="{FF2B5EF4-FFF2-40B4-BE49-F238E27FC236}">
              <a16:creationId xmlns:a16="http://schemas.microsoft.com/office/drawing/2014/main" id="{9066001E-7B85-4E3F-8F5B-31292D2B3B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5" name="Text Box 17">
          <a:extLst>
            <a:ext uri="{FF2B5EF4-FFF2-40B4-BE49-F238E27FC236}">
              <a16:creationId xmlns:a16="http://schemas.microsoft.com/office/drawing/2014/main" id="{5A2ADB80-A319-41E8-A429-9274B594F8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6" name="Text Box 18">
          <a:extLst>
            <a:ext uri="{FF2B5EF4-FFF2-40B4-BE49-F238E27FC236}">
              <a16:creationId xmlns:a16="http://schemas.microsoft.com/office/drawing/2014/main" id="{C2040A6B-B446-46E9-8AFF-3B0F4D7AE3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81</xdr:row>
      <xdr:rowOff>170392</xdr:rowOff>
    </xdr:from>
    <xdr:ext cx="95250" cy="213632"/>
    <xdr:sp macro="" textlink="">
      <xdr:nvSpPr>
        <xdr:cNvPr id="3697" name="Text Box 15">
          <a:extLst>
            <a:ext uri="{FF2B5EF4-FFF2-40B4-BE49-F238E27FC236}">
              <a16:creationId xmlns:a16="http://schemas.microsoft.com/office/drawing/2014/main" id="{67BBD93F-DFCD-4C33-8C33-67918718F2C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98" name="Text Box 16">
          <a:extLst>
            <a:ext uri="{FF2B5EF4-FFF2-40B4-BE49-F238E27FC236}">
              <a16:creationId xmlns:a16="http://schemas.microsoft.com/office/drawing/2014/main" id="{1CBC58D3-BC2D-4331-B3C2-04ABF3904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99" name="Text Box 17">
          <a:extLst>
            <a:ext uri="{FF2B5EF4-FFF2-40B4-BE49-F238E27FC236}">
              <a16:creationId xmlns:a16="http://schemas.microsoft.com/office/drawing/2014/main" id="{E86E5066-F068-4403-9CE3-C3E632C507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700" name="Text Box 18">
          <a:extLst>
            <a:ext uri="{FF2B5EF4-FFF2-40B4-BE49-F238E27FC236}">
              <a16:creationId xmlns:a16="http://schemas.microsoft.com/office/drawing/2014/main" id="{CFF117B1-BFA2-47DC-8EA4-EB5C524E2C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701" name="Text Box 19">
          <a:extLst>
            <a:ext uri="{FF2B5EF4-FFF2-40B4-BE49-F238E27FC236}">
              <a16:creationId xmlns:a16="http://schemas.microsoft.com/office/drawing/2014/main" id="{FB33CB02-8CB1-4C5F-B1E9-E1C2A27466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702" name="Text Box 16">
          <a:extLst>
            <a:ext uri="{FF2B5EF4-FFF2-40B4-BE49-F238E27FC236}">
              <a16:creationId xmlns:a16="http://schemas.microsoft.com/office/drawing/2014/main" id="{442AB492-24DA-4F38-9690-29958E9538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703" name="Text Box 17">
          <a:extLst>
            <a:ext uri="{FF2B5EF4-FFF2-40B4-BE49-F238E27FC236}">
              <a16:creationId xmlns:a16="http://schemas.microsoft.com/office/drawing/2014/main" id="{4010D55C-7A99-4E0C-B6CA-FF6F5E63D80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704" name="Text Box 18">
          <a:extLst>
            <a:ext uri="{FF2B5EF4-FFF2-40B4-BE49-F238E27FC236}">
              <a16:creationId xmlns:a16="http://schemas.microsoft.com/office/drawing/2014/main" id="{94C971E2-F58D-4967-A7EC-7DE0877638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705" name="Text Box 19">
          <a:extLst>
            <a:ext uri="{FF2B5EF4-FFF2-40B4-BE49-F238E27FC236}">
              <a16:creationId xmlns:a16="http://schemas.microsoft.com/office/drawing/2014/main" id="{90A8F29E-8050-454A-B919-845154D4291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78</xdr:row>
      <xdr:rowOff>0</xdr:rowOff>
    </xdr:from>
    <xdr:ext cx="95250" cy="171450"/>
    <xdr:sp macro="" textlink="">
      <xdr:nvSpPr>
        <xdr:cNvPr id="3706" name="Text Box 16">
          <a:extLst>
            <a:ext uri="{FF2B5EF4-FFF2-40B4-BE49-F238E27FC236}">
              <a16:creationId xmlns:a16="http://schemas.microsoft.com/office/drawing/2014/main" id="{00FD2DBC-97AA-42D5-9445-98C40CC68E1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78</xdr:row>
      <xdr:rowOff>0</xdr:rowOff>
    </xdr:from>
    <xdr:ext cx="95250" cy="171450"/>
    <xdr:sp macro="" textlink="">
      <xdr:nvSpPr>
        <xdr:cNvPr id="3707" name="Text Box 17">
          <a:extLst>
            <a:ext uri="{FF2B5EF4-FFF2-40B4-BE49-F238E27FC236}">
              <a16:creationId xmlns:a16="http://schemas.microsoft.com/office/drawing/2014/main" id="{92F781E8-8920-4BED-AB00-9611919F388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78</xdr:row>
      <xdr:rowOff>0</xdr:rowOff>
    </xdr:from>
    <xdr:ext cx="95250" cy="171450"/>
    <xdr:sp macro="" textlink="">
      <xdr:nvSpPr>
        <xdr:cNvPr id="3708" name="Text Box 18">
          <a:extLst>
            <a:ext uri="{FF2B5EF4-FFF2-40B4-BE49-F238E27FC236}">
              <a16:creationId xmlns:a16="http://schemas.microsoft.com/office/drawing/2014/main" id="{072504E1-F71A-4869-A86C-78ABF60D92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78</xdr:row>
      <xdr:rowOff>0</xdr:rowOff>
    </xdr:from>
    <xdr:ext cx="95250" cy="171450"/>
    <xdr:sp macro="" textlink="">
      <xdr:nvSpPr>
        <xdr:cNvPr id="3709" name="Text Box 19">
          <a:extLst>
            <a:ext uri="{FF2B5EF4-FFF2-40B4-BE49-F238E27FC236}">
              <a16:creationId xmlns:a16="http://schemas.microsoft.com/office/drawing/2014/main" id="{5769AE62-38B9-4058-A089-678B624B03F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3710" name="Text Box 15">
          <a:extLst>
            <a:ext uri="{FF2B5EF4-FFF2-40B4-BE49-F238E27FC236}">
              <a16:creationId xmlns:a16="http://schemas.microsoft.com/office/drawing/2014/main" id="{76C82D4B-0790-47A2-9CE9-4DC106B7B53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711" name="Text Box 16">
          <a:extLst>
            <a:ext uri="{FF2B5EF4-FFF2-40B4-BE49-F238E27FC236}">
              <a16:creationId xmlns:a16="http://schemas.microsoft.com/office/drawing/2014/main" id="{0744E85B-4BA3-4477-9CED-22061213AEA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712" name="Text Box 17">
          <a:extLst>
            <a:ext uri="{FF2B5EF4-FFF2-40B4-BE49-F238E27FC236}">
              <a16:creationId xmlns:a16="http://schemas.microsoft.com/office/drawing/2014/main" id="{118DE898-E376-45AE-A16A-2DAC09518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713" name="Text Box 18">
          <a:extLst>
            <a:ext uri="{FF2B5EF4-FFF2-40B4-BE49-F238E27FC236}">
              <a16:creationId xmlns:a16="http://schemas.microsoft.com/office/drawing/2014/main" id="{A5A67860-6AB6-4F66-B995-7A03BD2AC5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714" name="Text Box 19">
          <a:extLst>
            <a:ext uri="{FF2B5EF4-FFF2-40B4-BE49-F238E27FC236}">
              <a16:creationId xmlns:a16="http://schemas.microsoft.com/office/drawing/2014/main" id="{8A0B52FB-76BD-45E2-BE73-BEC85F3A02B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715" name="Text Box 16">
          <a:extLst>
            <a:ext uri="{FF2B5EF4-FFF2-40B4-BE49-F238E27FC236}">
              <a16:creationId xmlns:a16="http://schemas.microsoft.com/office/drawing/2014/main" id="{F50FE25B-2421-425B-AD52-0E5044BE83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716" name="Text Box 17">
          <a:extLst>
            <a:ext uri="{FF2B5EF4-FFF2-40B4-BE49-F238E27FC236}">
              <a16:creationId xmlns:a16="http://schemas.microsoft.com/office/drawing/2014/main" id="{60C2A238-7FA2-414B-8B02-C86A79336A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81</xdr:row>
      <xdr:rowOff>15875</xdr:rowOff>
    </xdr:from>
    <xdr:ext cx="95250" cy="171450"/>
    <xdr:sp macro="" textlink="">
      <xdr:nvSpPr>
        <xdr:cNvPr id="3717" name="Text Box 18">
          <a:extLst>
            <a:ext uri="{FF2B5EF4-FFF2-40B4-BE49-F238E27FC236}">
              <a16:creationId xmlns:a16="http://schemas.microsoft.com/office/drawing/2014/main" id="{ADE91C44-D951-4CBE-B68A-A7D17BCEAB5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718" name="Text Box 16">
          <a:extLst>
            <a:ext uri="{FF2B5EF4-FFF2-40B4-BE49-F238E27FC236}">
              <a16:creationId xmlns:a16="http://schemas.microsoft.com/office/drawing/2014/main" id="{540AD9BE-8D88-4BD9-AA5F-553C1F2E8F5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719" name="Text Box 17">
          <a:extLst>
            <a:ext uri="{FF2B5EF4-FFF2-40B4-BE49-F238E27FC236}">
              <a16:creationId xmlns:a16="http://schemas.microsoft.com/office/drawing/2014/main" id="{D5E921FA-1BD3-4C71-8D47-F46720955D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720" name="Text Box 18">
          <a:extLst>
            <a:ext uri="{FF2B5EF4-FFF2-40B4-BE49-F238E27FC236}">
              <a16:creationId xmlns:a16="http://schemas.microsoft.com/office/drawing/2014/main" id="{04BD1307-07A4-40F5-BAEB-AAEE4877CC3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721" name="Text Box 19">
          <a:extLst>
            <a:ext uri="{FF2B5EF4-FFF2-40B4-BE49-F238E27FC236}">
              <a16:creationId xmlns:a16="http://schemas.microsoft.com/office/drawing/2014/main" id="{CB08ECD1-6E30-4D21-8D05-DAC51F1833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722" name="Text Box 16">
          <a:extLst>
            <a:ext uri="{FF2B5EF4-FFF2-40B4-BE49-F238E27FC236}">
              <a16:creationId xmlns:a16="http://schemas.microsoft.com/office/drawing/2014/main" id="{75EFF894-BC6E-411C-9A6C-B7430A691E4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81</xdr:row>
      <xdr:rowOff>170392</xdr:rowOff>
    </xdr:from>
    <xdr:ext cx="95250" cy="213632"/>
    <xdr:sp macro="" textlink="">
      <xdr:nvSpPr>
        <xdr:cNvPr id="3723" name="Text Box 15">
          <a:extLst>
            <a:ext uri="{FF2B5EF4-FFF2-40B4-BE49-F238E27FC236}">
              <a16:creationId xmlns:a16="http://schemas.microsoft.com/office/drawing/2014/main" id="{4A996122-E0EA-45AA-890E-EDFDDA8D289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448496"/>
    <xdr:sp macro="" textlink="">
      <xdr:nvSpPr>
        <xdr:cNvPr id="3724" name="Text Box 15">
          <a:extLst>
            <a:ext uri="{FF2B5EF4-FFF2-40B4-BE49-F238E27FC236}">
              <a16:creationId xmlns:a16="http://schemas.microsoft.com/office/drawing/2014/main" id="{16782361-7F8D-4D9C-8678-D1DC9F13856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504825</xdr:rowOff>
    </xdr:from>
    <xdr:ext cx="95250" cy="442269"/>
    <xdr:sp macro="" textlink="">
      <xdr:nvSpPr>
        <xdr:cNvPr id="3725" name="Text Box 15">
          <a:extLst>
            <a:ext uri="{FF2B5EF4-FFF2-40B4-BE49-F238E27FC236}">
              <a16:creationId xmlns:a16="http://schemas.microsoft.com/office/drawing/2014/main" id="{4804FEE7-D092-4526-A779-1D30822C26E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504825</xdr:rowOff>
    </xdr:from>
    <xdr:ext cx="95250" cy="442269"/>
    <xdr:sp macro="" textlink="">
      <xdr:nvSpPr>
        <xdr:cNvPr id="3726" name="Text Box 15">
          <a:extLst>
            <a:ext uri="{FF2B5EF4-FFF2-40B4-BE49-F238E27FC236}">
              <a16:creationId xmlns:a16="http://schemas.microsoft.com/office/drawing/2014/main" id="{453756A0-2842-41E9-95D6-B10735AF283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213632"/>
    <xdr:sp macro="" textlink="">
      <xdr:nvSpPr>
        <xdr:cNvPr id="3727" name="Text Box 15">
          <a:extLst>
            <a:ext uri="{FF2B5EF4-FFF2-40B4-BE49-F238E27FC236}">
              <a16:creationId xmlns:a16="http://schemas.microsoft.com/office/drawing/2014/main" id="{376B8D5B-ACA4-4075-971D-D313BF511B3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444331"/>
    <xdr:sp macro="" textlink="">
      <xdr:nvSpPr>
        <xdr:cNvPr id="3728" name="Text Box 15">
          <a:extLst>
            <a:ext uri="{FF2B5EF4-FFF2-40B4-BE49-F238E27FC236}">
              <a16:creationId xmlns:a16="http://schemas.microsoft.com/office/drawing/2014/main" id="{12779942-5C33-4953-A300-04750582592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81</xdr:row>
      <xdr:rowOff>170392</xdr:rowOff>
    </xdr:from>
    <xdr:ext cx="95250" cy="213632"/>
    <xdr:sp macro="" textlink="">
      <xdr:nvSpPr>
        <xdr:cNvPr id="3729" name="Text Box 15">
          <a:extLst>
            <a:ext uri="{FF2B5EF4-FFF2-40B4-BE49-F238E27FC236}">
              <a16:creationId xmlns:a16="http://schemas.microsoft.com/office/drawing/2014/main" id="{7994E08A-F4B5-4841-92CB-16FBD0FBB38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30" name="Text Box 16">
          <a:extLst>
            <a:ext uri="{FF2B5EF4-FFF2-40B4-BE49-F238E27FC236}">
              <a16:creationId xmlns:a16="http://schemas.microsoft.com/office/drawing/2014/main" id="{D60276CB-751D-46C9-8791-4D18907823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31" name="Text Box 17">
          <a:extLst>
            <a:ext uri="{FF2B5EF4-FFF2-40B4-BE49-F238E27FC236}">
              <a16:creationId xmlns:a16="http://schemas.microsoft.com/office/drawing/2014/main" id="{69550D61-1EA7-411C-B9DF-78F267D220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32" name="Text Box 18">
          <a:extLst>
            <a:ext uri="{FF2B5EF4-FFF2-40B4-BE49-F238E27FC236}">
              <a16:creationId xmlns:a16="http://schemas.microsoft.com/office/drawing/2014/main" id="{8DB8388F-22EA-4E5D-88A8-EFFE9DE302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33" name="Text Box 19">
          <a:extLst>
            <a:ext uri="{FF2B5EF4-FFF2-40B4-BE49-F238E27FC236}">
              <a16:creationId xmlns:a16="http://schemas.microsoft.com/office/drawing/2014/main" id="{0C434696-9A3F-4DEB-9799-72B884073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34" name="Text Box 16">
          <a:extLst>
            <a:ext uri="{FF2B5EF4-FFF2-40B4-BE49-F238E27FC236}">
              <a16:creationId xmlns:a16="http://schemas.microsoft.com/office/drawing/2014/main" id="{A22BDA34-3F6E-440B-90E4-25D063767A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35" name="Text Box 17">
          <a:extLst>
            <a:ext uri="{FF2B5EF4-FFF2-40B4-BE49-F238E27FC236}">
              <a16:creationId xmlns:a16="http://schemas.microsoft.com/office/drawing/2014/main" id="{1F84EA10-840F-418A-9FEE-D47F9F075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36" name="Text Box 18">
          <a:extLst>
            <a:ext uri="{FF2B5EF4-FFF2-40B4-BE49-F238E27FC236}">
              <a16:creationId xmlns:a16="http://schemas.microsoft.com/office/drawing/2014/main" id="{B8E1D8A3-6BFD-4391-BF67-818E588B1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37" name="Text Box 19">
          <a:extLst>
            <a:ext uri="{FF2B5EF4-FFF2-40B4-BE49-F238E27FC236}">
              <a16:creationId xmlns:a16="http://schemas.microsoft.com/office/drawing/2014/main" id="{D01FB201-052C-4FD5-8AE2-E5FD08EC00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38" name="Text Box 16">
          <a:extLst>
            <a:ext uri="{FF2B5EF4-FFF2-40B4-BE49-F238E27FC236}">
              <a16:creationId xmlns:a16="http://schemas.microsoft.com/office/drawing/2014/main" id="{265D99A6-BFCF-4A93-8CB4-7944B1816E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39" name="Text Box 17">
          <a:extLst>
            <a:ext uri="{FF2B5EF4-FFF2-40B4-BE49-F238E27FC236}">
              <a16:creationId xmlns:a16="http://schemas.microsoft.com/office/drawing/2014/main" id="{B15A1F41-6AB8-4067-9497-030003C62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40" name="Text Box 18">
          <a:extLst>
            <a:ext uri="{FF2B5EF4-FFF2-40B4-BE49-F238E27FC236}">
              <a16:creationId xmlns:a16="http://schemas.microsoft.com/office/drawing/2014/main" id="{8DCF6B47-9063-49F7-8D08-6289CE85C5D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41" name="Text Box 19">
          <a:extLst>
            <a:ext uri="{FF2B5EF4-FFF2-40B4-BE49-F238E27FC236}">
              <a16:creationId xmlns:a16="http://schemas.microsoft.com/office/drawing/2014/main" id="{D56AD81F-C60A-4021-8E19-64DBB11EFB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83</xdr:row>
      <xdr:rowOff>504825</xdr:rowOff>
    </xdr:from>
    <xdr:ext cx="95250" cy="444014"/>
    <xdr:sp macro="" textlink="">
      <xdr:nvSpPr>
        <xdr:cNvPr id="3742" name="Text Box 15">
          <a:extLst>
            <a:ext uri="{FF2B5EF4-FFF2-40B4-BE49-F238E27FC236}">
              <a16:creationId xmlns:a16="http://schemas.microsoft.com/office/drawing/2014/main" id="{4F36566C-4187-443F-B7AB-E173F23EB95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43" name="Text Box 16">
          <a:extLst>
            <a:ext uri="{FF2B5EF4-FFF2-40B4-BE49-F238E27FC236}">
              <a16:creationId xmlns:a16="http://schemas.microsoft.com/office/drawing/2014/main" id="{D833DD0D-FEA3-42F0-83F0-9109B00885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44" name="Text Box 17">
          <a:extLst>
            <a:ext uri="{FF2B5EF4-FFF2-40B4-BE49-F238E27FC236}">
              <a16:creationId xmlns:a16="http://schemas.microsoft.com/office/drawing/2014/main" id="{67744001-7527-4F17-BA75-AB40F1836F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45" name="Text Box 18">
          <a:extLst>
            <a:ext uri="{FF2B5EF4-FFF2-40B4-BE49-F238E27FC236}">
              <a16:creationId xmlns:a16="http://schemas.microsoft.com/office/drawing/2014/main" id="{A1650CAC-DC79-4E87-A002-D56655B1BC1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46" name="Text Box 19">
          <a:extLst>
            <a:ext uri="{FF2B5EF4-FFF2-40B4-BE49-F238E27FC236}">
              <a16:creationId xmlns:a16="http://schemas.microsoft.com/office/drawing/2014/main" id="{A725CA0F-2B70-4265-A0E1-54BFAA26B9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47" name="Text Box 16">
          <a:extLst>
            <a:ext uri="{FF2B5EF4-FFF2-40B4-BE49-F238E27FC236}">
              <a16:creationId xmlns:a16="http://schemas.microsoft.com/office/drawing/2014/main" id="{B5E5C817-8A9C-41A4-A60D-B77072DE5D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48" name="Text Box 17">
          <a:extLst>
            <a:ext uri="{FF2B5EF4-FFF2-40B4-BE49-F238E27FC236}">
              <a16:creationId xmlns:a16="http://schemas.microsoft.com/office/drawing/2014/main" id="{0D45CA74-1212-419D-B738-C624A35674E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49" name="Text Box 18">
          <a:extLst>
            <a:ext uri="{FF2B5EF4-FFF2-40B4-BE49-F238E27FC236}">
              <a16:creationId xmlns:a16="http://schemas.microsoft.com/office/drawing/2014/main" id="{7EE702C0-3CC8-43FE-8301-960D3839D4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0" name="Text Box 16">
          <a:extLst>
            <a:ext uri="{FF2B5EF4-FFF2-40B4-BE49-F238E27FC236}">
              <a16:creationId xmlns:a16="http://schemas.microsoft.com/office/drawing/2014/main" id="{93C19F45-1C6F-425F-8E06-4AA54D46A5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1" name="Text Box 17">
          <a:extLst>
            <a:ext uri="{FF2B5EF4-FFF2-40B4-BE49-F238E27FC236}">
              <a16:creationId xmlns:a16="http://schemas.microsoft.com/office/drawing/2014/main" id="{1160C1CA-9EFA-413F-A8E4-4A5A2689B5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2" name="Text Box 18">
          <a:extLst>
            <a:ext uri="{FF2B5EF4-FFF2-40B4-BE49-F238E27FC236}">
              <a16:creationId xmlns:a16="http://schemas.microsoft.com/office/drawing/2014/main" id="{34005C5B-3F19-4156-A8BD-8055A8DA10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3" name="Text Box 19">
          <a:extLst>
            <a:ext uri="{FF2B5EF4-FFF2-40B4-BE49-F238E27FC236}">
              <a16:creationId xmlns:a16="http://schemas.microsoft.com/office/drawing/2014/main" id="{C642A2DB-FD43-4A73-8434-A6AAF276A0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4" name="Text Box 16">
          <a:extLst>
            <a:ext uri="{FF2B5EF4-FFF2-40B4-BE49-F238E27FC236}">
              <a16:creationId xmlns:a16="http://schemas.microsoft.com/office/drawing/2014/main" id="{99FC64AE-AD5C-438F-9F3F-546E3CE47F3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5" name="Text Box 17">
          <a:extLst>
            <a:ext uri="{FF2B5EF4-FFF2-40B4-BE49-F238E27FC236}">
              <a16:creationId xmlns:a16="http://schemas.microsoft.com/office/drawing/2014/main" id="{8B74DE42-432E-4987-8DD4-02F4854B4BB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6" name="Text Box 18">
          <a:extLst>
            <a:ext uri="{FF2B5EF4-FFF2-40B4-BE49-F238E27FC236}">
              <a16:creationId xmlns:a16="http://schemas.microsoft.com/office/drawing/2014/main" id="{530CA720-1AA8-412D-9216-2277E739DD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7" name="Text Box 19">
          <a:extLst>
            <a:ext uri="{FF2B5EF4-FFF2-40B4-BE49-F238E27FC236}">
              <a16:creationId xmlns:a16="http://schemas.microsoft.com/office/drawing/2014/main" id="{39E6B6D9-60DC-4FB5-AEB3-2F1EBC18EA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456743"/>
    <xdr:sp macro="" textlink="">
      <xdr:nvSpPr>
        <xdr:cNvPr id="3758" name="Text Box 15">
          <a:extLst>
            <a:ext uri="{FF2B5EF4-FFF2-40B4-BE49-F238E27FC236}">
              <a16:creationId xmlns:a16="http://schemas.microsoft.com/office/drawing/2014/main" id="{A9D5D5C8-93BE-4C5A-90CF-D455E6F5416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504825</xdr:rowOff>
    </xdr:from>
    <xdr:ext cx="95250" cy="442269"/>
    <xdr:sp macro="" textlink="">
      <xdr:nvSpPr>
        <xdr:cNvPr id="3759" name="Text Box 15">
          <a:extLst>
            <a:ext uri="{FF2B5EF4-FFF2-40B4-BE49-F238E27FC236}">
              <a16:creationId xmlns:a16="http://schemas.microsoft.com/office/drawing/2014/main" id="{2861185A-1FBC-44AB-B9A8-01E3A79B1C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504825</xdr:rowOff>
    </xdr:from>
    <xdr:ext cx="95250" cy="442269"/>
    <xdr:sp macro="" textlink="">
      <xdr:nvSpPr>
        <xdr:cNvPr id="3760" name="Text Box 15">
          <a:extLst>
            <a:ext uri="{FF2B5EF4-FFF2-40B4-BE49-F238E27FC236}">
              <a16:creationId xmlns:a16="http://schemas.microsoft.com/office/drawing/2014/main" id="{ECB3B6C8-2B2E-40FD-8342-3D0834B331B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213632"/>
    <xdr:sp macro="" textlink="">
      <xdr:nvSpPr>
        <xdr:cNvPr id="3761" name="Text Box 15">
          <a:extLst>
            <a:ext uri="{FF2B5EF4-FFF2-40B4-BE49-F238E27FC236}">
              <a16:creationId xmlns:a16="http://schemas.microsoft.com/office/drawing/2014/main" id="{1C98A625-E21F-4022-BC1D-0EB0C947919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444331"/>
    <xdr:sp macro="" textlink="">
      <xdr:nvSpPr>
        <xdr:cNvPr id="3762" name="Text Box 15">
          <a:extLst>
            <a:ext uri="{FF2B5EF4-FFF2-40B4-BE49-F238E27FC236}">
              <a16:creationId xmlns:a16="http://schemas.microsoft.com/office/drawing/2014/main" id="{02CDC77C-260E-4B45-8113-F1E9C6C44E9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504825</xdr:rowOff>
    </xdr:from>
    <xdr:ext cx="95250" cy="213632"/>
    <xdr:sp macro="" textlink="">
      <xdr:nvSpPr>
        <xdr:cNvPr id="3763" name="Text Box 15">
          <a:extLst>
            <a:ext uri="{FF2B5EF4-FFF2-40B4-BE49-F238E27FC236}">
              <a16:creationId xmlns:a16="http://schemas.microsoft.com/office/drawing/2014/main" id="{593A48F9-93B5-4A1F-82B8-BF9F25E2A601}"/>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64" name="Text Box 16">
          <a:extLst>
            <a:ext uri="{FF2B5EF4-FFF2-40B4-BE49-F238E27FC236}">
              <a16:creationId xmlns:a16="http://schemas.microsoft.com/office/drawing/2014/main" id="{E01AF9D4-2C4B-4B41-A1FC-F99C74C6CB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65" name="Text Box 17">
          <a:extLst>
            <a:ext uri="{FF2B5EF4-FFF2-40B4-BE49-F238E27FC236}">
              <a16:creationId xmlns:a16="http://schemas.microsoft.com/office/drawing/2014/main" id="{EEC659CA-76C2-4C2D-BFB6-997A0D2757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66" name="Text Box 18">
          <a:extLst>
            <a:ext uri="{FF2B5EF4-FFF2-40B4-BE49-F238E27FC236}">
              <a16:creationId xmlns:a16="http://schemas.microsoft.com/office/drawing/2014/main" id="{3320AF65-338A-41FA-8993-9AE0E32445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67" name="Text Box 19">
          <a:extLst>
            <a:ext uri="{FF2B5EF4-FFF2-40B4-BE49-F238E27FC236}">
              <a16:creationId xmlns:a16="http://schemas.microsoft.com/office/drawing/2014/main" id="{C3870FD4-45D9-42C9-A41B-06C3DDD48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68" name="Text Box 16">
          <a:extLst>
            <a:ext uri="{FF2B5EF4-FFF2-40B4-BE49-F238E27FC236}">
              <a16:creationId xmlns:a16="http://schemas.microsoft.com/office/drawing/2014/main" id="{3722E533-F250-4516-84D6-FC91100B27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69" name="Text Box 17">
          <a:extLst>
            <a:ext uri="{FF2B5EF4-FFF2-40B4-BE49-F238E27FC236}">
              <a16:creationId xmlns:a16="http://schemas.microsoft.com/office/drawing/2014/main" id="{CBAB7CFF-6180-488D-A181-8F88E404DD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70" name="Text Box 18">
          <a:extLst>
            <a:ext uri="{FF2B5EF4-FFF2-40B4-BE49-F238E27FC236}">
              <a16:creationId xmlns:a16="http://schemas.microsoft.com/office/drawing/2014/main" id="{EBEA9E7C-8905-4641-9B74-6DD69CB675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71" name="Text Box 19">
          <a:extLst>
            <a:ext uri="{FF2B5EF4-FFF2-40B4-BE49-F238E27FC236}">
              <a16:creationId xmlns:a16="http://schemas.microsoft.com/office/drawing/2014/main" id="{5294F032-24A4-4D82-A609-56432255A7C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72" name="Text Box 16">
          <a:extLst>
            <a:ext uri="{FF2B5EF4-FFF2-40B4-BE49-F238E27FC236}">
              <a16:creationId xmlns:a16="http://schemas.microsoft.com/office/drawing/2014/main" id="{A7BB5F96-447D-4D49-BDA7-197D9DBFC6E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73" name="Text Box 17">
          <a:extLst>
            <a:ext uri="{FF2B5EF4-FFF2-40B4-BE49-F238E27FC236}">
              <a16:creationId xmlns:a16="http://schemas.microsoft.com/office/drawing/2014/main" id="{EC91B274-6C0D-489E-BA4E-4C3F70D8A6A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74" name="Text Box 18">
          <a:extLst>
            <a:ext uri="{FF2B5EF4-FFF2-40B4-BE49-F238E27FC236}">
              <a16:creationId xmlns:a16="http://schemas.microsoft.com/office/drawing/2014/main" id="{41176413-8CDA-4166-9228-F4D59FF23B9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75" name="Text Box 19">
          <a:extLst>
            <a:ext uri="{FF2B5EF4-FFF2-40B4-BE49-F238E27FC236}">
              <a16:creationId xmlns:a16="http://schemas.microsoft.com/office/drawing/2014/main" id="{06CA03BF-BB0A-4684-A07E-AF09C3BEF8F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83</xdr:row>
      <xdr:rowOff>504825</xdr:rowOff>
    </xdr:from>
    <xdr:ext cx="95250" cy="444014"/>
    <xdr:sp macro="" textlink="">
      <xdr:nvSpPr>
        <xdr:cNvPr id="3776" name="Text Box 15">
          <a:extLst>
            <a:ext uri="{FF2B5EF4-FFF2-40B4-BE49-F238E27FC236}">
              <a16:creationId xmlns:a16="http://schemas.microsoft.com/office/drawing/2014/main" id="{7FFBBB66-BAF8-422A-8E61-4F19BCFFA1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77" name="Text Box 16">
          <a:extLst>
            <a:ext uri="{FF2B5EF4-FFF2-40B4-BE49-F238E27FC236}">
              <a16:creationId xmlns:a16="http://schemas.microsoft.com/office/drawing/2014/main" id="{1E73957B-E2E5-446A-B089-CF46606008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78" name="Text Box 17">
          <a:extLst>
            <a:ext uri="{FF2B5EF4-FFF2-40B4-BE49-F238E27FC236}">
              <a16:creationId xmlns:a16="http://schemas.microsoft.com/office/drawing/2014/main" id="{FCA26FF5-B0E0-480E-9A95-31811FA182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79" name="Text Box 18">
          <a:extLst>
            <a:ext uri="{FF2B5EF4-FFF2-40B4-BE49-F238E27FC236}">
              <a16:creationId xmlns:a16="http://schemas.microsoft.com/office/drawing/2014/main" id="{78259F58-9C4A-4AD9-804B-770C2E5461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80" name="Text Box 19">
          <a:extLst>
            <a:ext uri="{FF2B5EF4-FFF2-40B4-BE49-F238E27FC236}">
              <a16:creationId xmlns:a16="http://schemas.microsoft.com/office/drawing/2014/main" id="{C6D06A78-2A76-4E1D-AA5E-519BFD9476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83</xdr:row>
      <xdr:rowOff>504825</xdr:rowOff>
    </xdr:from>
    <xdr:ext cx="95250" cy="442269"/>
    <xdr:sp macro="" textlink="">
      <xdr:nvSpPr>
        <xdr:cNvPr id="3781" name="Text Box 15">
          <a:extLst>
            <a:ext uri="{FF2B5EF4-FFF2-40B4-BE49-F238E27FC236}">
              <a16:creationId xmlns:a16="http://schemas.microsoft.com/office/drawing/2014/main" id="{52F75381-4E04-4048-B198-2D5795813DC3}"/>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82" name="Text Box 16">
          <a:extLst>
            <a:ext uri="{FF2B5EF4-FFF2-40B4-BE49-F238E27FC236}">
              <a16:creationId xmlns:a16="http://schemas.microsoft.com/office/drawing/2014/main" id="{F8AC5C1E-065A-485D-8673-016096579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83" name="Text Box 17">
          <a:extLst>
            <a:ext uri="{FF2B5EF4-FFF2-40B4-BE49-F238E27FC236}">
              <a16:creationId xmlns:a16="http://schemas.microsoft.com/office/drawing/2014/main" id="{A550E9C2-9E1F-48BC-A2D5-9973043CD1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84" name="Text Box 18">
          <a:extLst>
            <a:ext uri="{FF2B5EF4-FFF2-40B4-BE49-F238E27FC236}">
              <a16:creationId xmlns:a16="http://schemas.microsoft.com/office/drawing/2014/main" id="{F6B244EE-88A1-42D6-8AAB-8951067635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85" name="Text Box 16">
          <a:extLst>
            <a:ext uri="{FF2B5EF4-FFF2-40B4-BE49-F238E27FC236}">
              <a16:creationId xmlns:a16="http://schemas.microsoft.com/office/drawing/2014/main" id="{BBFF8D6A-5300-42FE-ACD0-301927C834E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86" name="Text Box 17">
          <a:extLst>
            <a:ext uri="{FF2B5EF4-FFF2-40B4-BE49-F238E27FC236}">
              <a16:creationId xmlns:a16="http://schemas.microsoft.com/office/drawing/2014/main" id="{68739D26-33A8-4B51-ADBA-93C4DB85E3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87" name="Text Box 18">
          <a:extLst>
            <a:ext uri="{FF2B5EF4-FFF2-40B4-BE49-F238E27FC236}">
              <a16:creationId xmlns:a16="http://schemas.microsoft.com/office/drawing/2014/main" id="{F872A707-4C6A-4FDB-BFE9-FD8C626CC5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88" name="Text Box 19">
          <a:extLst>
            <a:ext uri="{FF2B5EF4-FFF2-40B4-BE49-F238E27FC236}">
              <a16:creationId xmlns:a16="http://schemas.microsoft.com/office/drawing/2014/main" id="{2DECEE72-C8AE-45AB-8F8E-0FC3792567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89" name="Text Box 16">
          <a:extLst>
            <a:ext uri="{FF2B5EF4-FFF2-40B4-BE49-F238E27FC236}">
              <a16:creationId xmlns:a16="http://schemas.microsoft.com/office/drawing/2014/main" id="{1F00093C-C771-4687-AF53-9A3881110D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90" name="Text Box 17">
          <a:extLst>
            <a:ext uri="{FF2B5EF4-FFF2-40B4-BE49-F238E27FC236}">
              <a16:creationId xmlns:a16="http://schemas.microsoft.com/office/drawing/2014/main" id="{7308DDED-5898-4FD9-AFED-C1F414E75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91" name="Text Box 18">
          <a:extLst>
            <a:ext uri="{FF2B5EF4-FFF2-40B4-BE49-F238E27FC236}">
              <a16:creationId xmlns:a16="http://schemas.microsoft.com/office/drawing/2014/main" id="{AC1AA303-C204-4BDA-B822-66BD65921FD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85</xdr:row>
      <xdr:rowOff>170392</xdr:rowOff>
    </xdr:from>
    <xdr:ext cx="95250" cy="213632"/>
    <xdr:sp macro="" textlink="">
      <xdr:nvSpPr>
        <xdr:cNvPr id="3792" name="Text Box 15">
          <a:extLst>
            <a:ext uri="{FF2B5EF4-FFF2-40B4-BE49-F238E27FC236}">
              <a16:creationId xmlns:a16="http://schemas.microsoft.com/office/drawing/2014/main" id="{3549BCC9-8FFE-47EF-9CC6-BB683F78ABC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93" name="Text Box 16">
          <a:extLst>
            <a:ext uri="{FF2B5EF4-FFF2-40B4-BE49-F238E27FC236}">
              <a16:creationId xmlns:a16="http://schemas.microsoft.com/office/drawing/2014/main" id="{D6F17A71-D30B-4578-B3C3-DE2BE7C7B29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94" name="Text Box 17">
          <a:extLst>
            <a:ext uri="{FF2B5EF4-FFF2-40B4-BE49-F238E27FC236}">
              <a16:creationId xmlns:a16="http://schemas.microsoft.com/office/drawing/2014/main" id="{A2F0D098-961B-430C-811B-47E7D263A7E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95" name="Text Box 18">
          <a:extLst>
            <a:ext uri="{FF2B5EF4-FFF2-40B4-BE49-F238E27FC236}">
              <a16:creationId xmlns:a16="http://schemas.microsoft.com/office/drawing/2014/main" id="{E049B4AD-EC7C-4CB3-8784-E6FB1A9658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96" name="Text Box 19">
          <a:extLst>
            <a:ext uri="{FF2B5EF4-FFF2-40B4-BE49-F238E27FC236}">
              <a16:creationId xmlns:a16="http://schemas.microsoft.com/office/drawing/2014/main" id="{E6D50177-E7C7-4DBE-A838-A4902F2A66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97" name="Text Box 16">
          <a:extLst>
            <a:ext uri="{FF2B5EF4-FFF2-40B4-BE49-F238E27FC236}">
              <a16:creationId xmlns:a16="http://schemas.microsoft.com/office/drawing/2014/main" id="{A2C9ACC9-0A0C-4417-BC18-C5E7E0842C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98" name="Text Box 17">
          <a:extLst>
            <a:ext uri="{FF2B5EF4-FFF2-40B4-BE49-F238E27FC236}">
              <a16:creationId xmlns:a16="http://schemas.microsoft.com/office/drawing/2014/main" id="{E3BFDFFA-6264-4C85-9476-F4AFD420FD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99" name="Text Box 18">
          <a:extLst>
            <a:ext uri="{FF2B5EF4-FFF2-40B4-BE49-F238E27FC236}">
              <a16:creationId xmlns:a16="http://schemas.microsoft.com/office/drawing/2014/main" id="{BFE4E159-4676-4786-9F94-1B8417C81DD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800" name="Text Box 19">
          <a:extLst>
            <a:ext uri="{FF2B5EF4-FFF2-40B4-BE49-F238E27FC236}">
              <a16:creationId xmlns:a16="http://schemas.microsoft.com/office/drawing/2014/main" id="{BCB14EA3-6CE8-4E7D-A179-3736D48D431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82</xdr:row>
      <xdr:rowOff>0</xdr:rowOff>
    </xdr:from>
    <xdr:ext cx="95250" cy="171450"/>
    <xdr:sp macro="" textlink="">
      <xdr:nvSpPr>
        <xdr:cNvPr id="3801" name="Text Box 16">
          <a:extLst>
            <a:ext uri="{FF2B5EF4-FFF2-40B4-BE49-F238E27FC236}">
              <a16:creationId xmlns:a16="http://schemas.microsoft.com/office/drawing/2014/main" id="{6DCB4C46-3F17-4780-BCFA-E3D6E8B7CCB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82</xdr:row>
      <xdr:rowOff>0</xdr:rowOff>
    </xdr:from>
    <xdr:ext cx="95250" cy="171450"/>
    <xdr:sp macro="" textlink="">
      <xdr:nvSpPr>
        <xdr:cNvPr id="3802" name="Text Box 17">
          <a:extLst>
            <a:ext uri="{FF2B5EF4-FFF2-40B4-BE49-F238E27FC236}">
              <a16:creationId xmlns:a16="http://schemas.microsoft.com/office/drawing/2014/main" id="{08A9AB6C-10ED-4278-AF84-DC69BBDB339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82</xdr:row>
      <xdr:rowOff>0</xdr:rowOff>
    </xdr:from>
    <xdr:ext cx="95250" cy="171450"/>
    <xdr:sp macro="" textlink="">
      <xdr:nvSpPr>
        <xdr:cNvPr id="3803" name="Text Box 18">
          <a:extLst>
            <a:ext uri="{FF2B5EF4-FFF2-40B4-BE49-F238E27FC236}">
              <a16:creationId xmlns:a16="http://schemas.microsoft.com/office/drawing/2014/main" id="{EAFA30A2-2B1D-45ED-8A61-EFC8D97643F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82</xdr:row>
      <xdr:rowOff>0</xdr:rowOff>
    </xdr:from>
    <xdr:ext cx="95250" cy="171450"/>
    <xdr:sp macro="" textlink="">
      <xdr:nvSpPr>
        <xdr:cNvPr id="3804" name="Text Box 19">
          <a:extLst>
            <a:ext uri="{FF2B5EF4-FFF2-40B4-BE49-F238E27FC236}">
              <a16:creationId xmlns:a16="http://schemas.microsoft.com/office/drawing/2014/main" id="{CB703499-B227-4871-8968-E684AAD142B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83</xdr:row>
      <xdr:rowOff>504825</xdr:rowOff>
    </xdr:from>
    <xdr:ext cx="95250" cy="444014"/>
    <xdr:sp macro="" textlink="">
      <xdr:nvSpPr>
        <xdr:cNvPr id="3805" name="Text Box 15">
          <a:extLst>
            <a:ext uri="{FF2B5EF4-FFF2-40B4-BE49-F238E27FC236}">
              <a16:creationId xmlns:a16="http://schemas.microsoft.com/office/drawing/2014/main" id="{2823DF4A-0DD5-4DA0-AABB-0964EA6F801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806" name="Text Box 16">
          <a:extLst>
            <a:ext uri="{FF2B5EF4-FFF2-40B4-BE49-F238E27FC236}">
              <a16:creationId xmlns:a16="http://schemas.microsoft.com/office/drawing/2014/main" id="{EAE61991-5957-4D9E-8D8D-733294BDD4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807" name="Text Box 17">
          <a:extLst>
            <a:ext uri="{FF2B5EF4-FFF2-40B4-BE49-F238E27FC236}">
              <a16:creationId xmlns:a16="http://schemas.microsoft.com/office/drawing/2014/main" id="{8B69381A-55B5-46EC-AC03-C634FD1D911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808" name="Text Box 18">
          <a:extLst>
            <a:ext uri="{FF2B5EF4-FFF2-40B4-BE49-F238E27FC236}">
              <a16:creationId xmlns:a16="http://schemas.microsoft.com/office/drawing/2014/main" id="{066237A3-89D9-4AA0-BC20-0B95FE3550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809" name="Text Box 19">
          <a:extLst>
            <a:ext uri="{FF2B5EF4-FFF2-40B4-BE49-F238E27FC236}">
              <a16:creationId xmlns:a16="http://schemas.microsoft.com/office/drawing/2014/main" id="{B887559E-D83B-4CF2-8136-81FF751F71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810" name="Text Box 16">
          <a:extLst>
            <a:ext uri="{FF2B5EF4-FFF2-40B4-BE49-F238E27FC236}">
              <a16:creationId xmlns:a16="http://schemas.microsoft.com/office/drawing/2014/main" id="{E2E37512-0824-4BF2-9EFC-BD52CA888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811" name="Text Box 17">
          <a:extLst>
            <a:ext uri="{FF2B5EF4-FFF2-40B4-BE49-F238E27FC236}">
              <a16:creationId xmlns:a16="http://schemas.microsoft.com/office/drawing/2014/main" id="{57425478-42F9-440A-A1DA-B85AFB845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85</xdr:row>
      <xdr:rowOff>15875</xdr:rowOff>
    </xdr:from>
    <xdr:ext cx="95250" cy="171450"/>
    <xdr:sp macro="" textlink="">
      <xdr:nvSpPr>
        <xdr:cNvPr id="3812" name="Text Box 18">
          <a:extLst>
            <a:ext uri="{FF2B5EF4-FFF2-40B4-BE49-F238E27FC236}">
              <a16:creationId xmlns:a16="http://schemas.microsoft.com/office/drawing/2014/main" id="{E9E60201-4F0B-40FA-A3F5-F4D96D018224}"/>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813" name="Text Box 16">
          <a:extLst>
            <a:ext uri="{FF2B5EF4-FFF2-40B4-BE49-F238E27FC236}">
              <a16:creationId xmlns:a16="http://schemas.microsoft.com/office/drawing/2014/main" id="{CCFB344E-73C9-4CC8-8583-471E4498D07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814" name="Text Box 17">
          <a:extLst>
            <a:ext uri="{FF2B5EF4-FFF2-40B4-BE49-F238E27FC236}">
              <a16:creationId xmlns:a16="http://schemas.microsoft.com/office/drawing/2014/main" id="{214E556E-3E70-4FB6-936C-52752D5F91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815" name="Text Box 18">
          <a:extLst>
            <a:ext uri="{FF2B5EF4-FFF2-40B4-BE49-F238E27FC236}">
              <a16:creationId xmlns:a16="http://schemas.microsoft.com/office/drawing/2014/main" id="{D1A43D9E-B8AB-4413-98CC-4BE72A10E3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816" name="Text Box 19">
          <a:extLst>
            <a:ext uri="{FF2B5EF4-FFF2-40B4-BE49-F238E27FC236}">
              <a16:creationId xmlns:a16="http://schemas.microsoft.com/office/drawing/2014/main" id="{63C017E5-1433-4A1B-868D-AB7873705A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817" name="Text Box 16">
          <a:extLst>
            <a:ext uri="{FF2B5EF4-FFF2-40B4-BE49-F238E27FC236}">
              <a16:creationId xmlns:a16="http://schemas.microsoft.com/office/drawing/2014/main" id="{7B821747-DC46-4711-8555-C0F0B9F2EF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85</xdr:row>
      <xdr:rowOff>170392</xdr:rowOff>
    </xdr:from>
    <xdr:ext cx="95250" cy="213632"/>
    <xdr:sp macro="" textlink="">
      <xdr:nvSpPr>
        <xdr:cNvPr id="3818" name="Text Box 15">
          <a:extLst>
            <a:ext uri="{FF2B5EF4-FFF2-40B4-BE49-F238E27FC236}">
              <a16:creationId xmlns:a16="http://schemas.microsoft.com/office/drawing/2014/main" id="{69FA6F25-B076-4EBA-8D14-F4DD4B05A385}"/>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28</xdr:col>
      <xdr:colOff>207168</xdr:colOff>
      <xdr:row>25</xdr:row>
      <xdr:rowOff>128588</xdr:rowOff>
    </xdr:from>
    <xdr:to>
      <xdr:col>33</xdr:col>
      <xdr:colOff>1475286</xdr:colOff>
      <xdr:row>62</xdr:row>
      <xdr:rowOff>119414</xdr:rowOff>
    </xdr:to>
    <xdr:pic>
      <xdr:nvPicPr>
        <xdr:cNvPr id="2" name="Imagen 1">
          <a:extLst>
            <a:ext uri="{FF2B5EF4-FFF2-40B4-BE49-F238E27FC236}">
              <a16:creationId xmlns:a16="http://schemas.microsoft.com/office/drawing/2014/main" id="{822CD78E-75AE-458C-BE5C-17706B1454BE}"/>
            </a:ext>
          </a:extLst>
        </xdr:cNvPr>
        <xdr:cNvPicPr>
          <a:picLocks noChangeAspect="1"/>
        </xdr:cNvPicPr>
      </xdr:nvPicPr>
      <xdr:blipFill>
        <a:blip xmlns:r="http://schemas.openxmlformats.org/officeDocument/2006/relationships" r:embed="rId1"/>
        <a:stretch>
          <a:fillRect/>
        </a:stretch>
      </xdr:blipFill>
      <xdr:spPr>
        <a:xfrm>
          <a:off x="20431918" y="5360988"/>
          <a:ext cx="7516517" cy="7110992"/>
        </a:xfrm>
        <a:prstGeom prst="rect">
          <a:avLst/>
        </a:prstGeom>
      </xdr:spPr>
    </xdr:pic>
    <xdr:clientData/>
  </xdr:twoCellAnchor>
  <xdr:twoCellAnchor editAs="oneCell">
    <xdr:from>
      <xdr:col>32</xdr:col>
      <xdr:colOff>889000</xdr:colOff>
      <xdr:row>27</xdr:row>
      <xdr:rowOff>0</xdr:rowOff>
    </xdr:from>
    <xdr:to>
      <xdr:col>48</xdr:col>
      <xdr:colOff>238128</xdr:colOff>
      <xdr:row>62</xdr:row>
      <xdr:rowOff>24531</xdr:rowOff>
    </xdr:to>
    <xdr:pic>
      <xdr:nvPicPr>
        <xdr:cNvPr id="3" name="Imagen 2">
          <a:extLst>
            <a:ext uri="{FF2B5EF4-FFF2-40B4-BE49-F238E27FC236}">
              <a16:creationId xmlns:a16="http://schemas.microsoft.com/office/drawing/2014/main" id="{F09F2A0F-F4E8-43D4-9434-CD7060B50D8B}"/>
            </a:ext>
          </a:extLst>
        </xdr:cNvPr>
        <xdr:cNvPicPr>
          <a:picLocks noChangeAspect="1"/>
        </xdr:cNvPicPr>
      </xdr:nvPicPr>
      <xdr:blipFill rotWithShape="1">
        <a:blip xmlns:r="http://schemas.openxmlformats.org/officeDocument/2006/relationships" r:embed="rId2"/>
        <a:srcRect l="6425" t="17904" r="5370" b="16965"/>
        <a:stretch/>
      </xdr:blipFill>
      <xdr:spPr>
        <a:xfrm>
          <a:off x="25768300" y="5549900"/>
          <a:ext cx="16163927" cy="63872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207168</xdr:colOff>
      <xdr:row>25</xdr:row>
      <xdr:rowOff>128588</xdr:rowOff>
    </xdr:from>
    <xdr:to>
      <xdr:col>33</xdr:col>
      <xdr:colOff>1475285</xdr:colOff>
      <xdr:row>65</xdr:row>
      <xdr:rowOff>83128</xdr:rowOff>
    </xdr:to>
    <xdr:pic>
      <xdr:nvPicPr>
        <xdr:cNvPr id="2" name="Imagen 1">
          <a:extLst>
            <a:ext uri="{FF2B5EF4-FFF2-40B4-BE49-F238E27FC236}">
              <a16:creationId xmlns:a16="http://schemas.microsoft.com/office/drawing/2014/main" id="{F57A9246-BDD7-412A-94A5-2D4514547C5B}"/>
            </a:ext>
          </a:extLst>
        </xdr:cNvPr>
        <xdr:cNvPicPr>
          <a:picLocks noChangeAspect="1"/>
        </xdr:cNvPicPr>
      </xdr:nvPicPr>
      <xdr:blipFill>
        <a:blip xmlns:r="http://schemas.openxmlformats.org/officeDocument/2006/relationships" r:embed="rId1"/>
        <a:stretch>
          <a:fillRect/>
        </a:stretch>
      </xdr:blipFill>
      <xdr:spPr>
        <a:xfrm>
          <a:off x="24089518" y="7062788"/>
          <a:ext cx="7516518" cy="7110992"/>
        </a:xfrm>
        <a:prstGeom prst="rect">
          <a:avLst/>
        </a:prstGeom>
      </xdr:spPr>
    </xdr:pic>
    <xdr:clientData/>
  </xdr:twoCellAnchor>
  <xdr:twoCellAnchor editAs="oneCell">
    <xdr:from>
      <xdr:col>32</xdr:col>
      <xdr:colOff>889000</xdr:colOff>
      <xdr:row>27</xdr:row>
      <xdr:rowOff>0</xdr:rowOff>
    </xdr:from>
    <xdr:to>
      <xdr:col>48</xdr:col>
      <xdr:colOff>238126</xdr:colOff>
      <xdr:row>62</xdr:row>
      <xdr:rowOff>24531</xdr:rowOff>
    </xdr:to>
    <xdr:pic>
      <xdr:nvPicPr>
        <xdr:cNvPr id="3" name="Imagen 2">
          <a:extLst>
            <a:ext uri="{FF2B5EF4-FFF2-40B4-BE49-F238E27FC236}">
              <a16:creationId xmlns:a16="http://schemas.microsoft.com/office/drawing/2014/main" id="{71E73BD4-29BB-4442-BA44-D43A3A24D15E}"/>
            </a:ext>
          </a:extLst>
        </xdr:cNvPr>
        <xdr:cNvPicPr>
          <a:picLocks noChangeAspect="1"/>
        </xdr:cNvPicPr>
      </xdr:nvPicPr>
      <xdr:blipFill rotWithShape="1">
        <a:blip xmlns:r="http://schemas.openxmlformats.org/officeDocument/2006/relationships" r:embed="rId2"/>
        <a:srcRect l="6425" t="17904" r="5370" b="16965"/>
        <a:stretch/>
      </xdr:blipFill>
      <xdr:spPr>
        <a:xfrm>
          <a:off x="29425900" y="7251700"/>
          <a:ext cx="16163927" cy="63872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romulo%20mu&#241;oz/Downloads/MAPA%20DE%20RIESGOS.%20BIENES%20Y%20SERVICIOS%20VI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NTROL DE CAMBIOS"/>
      <sheetName val="GLOSARIO DAFP RIESGOS"/>
      <sheetName val="FACTORES CRITICOS DEL RIESGO"/>
      <sheetName val="CONTEXTO E IDENTIFICACIÓN"/>
      <sheetName val="PROBABILIDAD"/>
      <sheetName val="IMPACTO RIESGOS CORRUPCION"/>
      <sheetName val="IMPACTO"/>
      <sheetName val="ANALISIS R. INHERENTE"/>
      <sheetName val="VALORACIÓN DEL CONTROL"/>
      <sheetName val="MAPA DE RIESGOS"/>
      <sheetName val="ANALISIS R. RESIDUAL"/>
      <sheetName val="RIESGO DEL PROCESO"/>
      <sheetName val="LISTAS FORMULAS"/>
      <sheetName val="13 FORMULAS"/>
    </sheetNames>
    <sheetDataSet>
      <sheetData sheetId="0" refreshError="1"/>
      <sheetData sheetId="1" refreshError="1"/>
      <sheetData sheetId="2" refreshError="1"/>
      <sheetData sheetId="3" refreshError="1"/>
      <sheetData sheetId="4">
        <row r="29">
          <cell r="E29" t="str">
            <v>Externo</v>
          </cell>
        </row>
        <row r="30">
          <cell r="E30" t="str">
            <v>Interno</v>
          </cell>
        </row>
        <row r="31">
          <cell r="E31" t="str">
            <v>Proceso</v>
          </cell>
        </row>
        <row r="32">
          <cell r="E32" t="str">
            <v>Corrupción</v>
          </cell>
        </row>
      </sheetData>
      <sheetData sheetId="5"/>
      <sheetData sheetId="6" refreshError="1"/>
      <sheetData sheetId="7"/>
      <sheetData sheetId="8" refreshError="1"/>
      <sheetData sheetId="9" refreshError="1"/>
      <sheetData sheetId="10"/>
      <sheetData sheetId="11" refreshError="1"/>
      <sheetData sheetId="12" refreshError="1"/>
      <sheetData sheetId="13">
        <row r="3">
          <cell r="C3" t="str">
            <v>Insignificante</v>
          </cell>
          <cell r="F3" t="str">
            <v>Directamente</v>
          </cell>
          <cell r="G3" t="str">
            <v>Directamente</v>
          </cell>
          <cell r="H3" t="str">
            <v>Débil</v>
          </cell>
        </row>
        <row r="4">
          <cell r="C4" t="str">
            <v>Menor</v>
          </cell>
          <cell r="F4" t="str">
            <v>No Disminuye</v>
          </cell>
          <cell r="G4" t="str">
            <v>Indirectamente</v>
          </cell>
          <cell r="H4" t="str">
            <v>Moderado</v>
          </cell>
        </row>
        <row r="5">
          <cell r="C5" t="str">
            <v>Moderado</v>
          </cell>
          <cell r="G5" t="str">
            <v>No Disminuye</v>
          </cell>
          <cell r="H5" t="str">
            <v>Fuerte</v>
          </cell>
        </row>
        <row r="6">
          <cell r="C6" t="str">
            <v>Mayor</v>
          </cell>
        </row>
        <row r="7">
          <cell r="C7" t="str">
            <v>Catastrofico</v>
          </cell>
        </row>
        <row r="14">
          <cell r="F14">
            <v>15</v>
          </cell>
        </row>
        <row r="15">
          <cell r="F15">
            <v>0</v>
          </cell>
        </row>
      </sheetData>
      <sheetData sheetId="14" refreshError="1"/>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28"/>
  <sheetViews>
    <sheetView zoomScale="90" zoomScaleNormal="90" workbookViewId="0">
      <selection activeCell="B1" sqref="B1"/>
    </sheetView>
  </sheetViews>
  <sheetFormatPr baseColWidth="10" defaultColWidth="11.42578125" defaultRowHeight="15"/>
  <cols>
    <col min="1" max="1" width="2.85546875" style="252" customWidth="1"/>
    <col min="2" max="3" width="24.7109375" style="252" customWidth="1"/>
    <col min="4" max="4" width="16" style="252" customWidth="1"/>
    <col min="5" max="5" width="24.7109375" style="252" customWidth="1"/>
    <col min="6" max="6" width="27.7109375" style="252" customWidth="1"/>
    <col min="7" max="8" width="24.7109375" style="252" customWidth="1"/>
    <col min="9" max="16384" width="11.42578125" style="252"/>
  </cols>
  <sheetData>
    <row r="1" spans="2:8" ht="15.75" thickBot="1"/>
    <row r="2" spans="2:8" ht="18">
      <c r="B2" s="361" t="s">
        <v>167</v>
      </c>
      <c r="C2" s="362"/>
      <c r="D2" s="362"/>
      <c r="E2" s="362"/>
      <c r="F2" s="362"/>
      <c r="G2" s="362"/>
      <c r="H2" s="363"/>
    </row>
    <row r="3" spans="2:8">
      <c r="B3" s="253"/>
      <c r="C3" s="254"/>
      <c r="D3" s="254"/>
      <c r="E3" s="254"/>
      <c r="F3" s="254"/>
      <c r="G3" s="254"/>
      <c r="H3" s="255"/>
    </row>
    <row r="4" spans="2:8" ht="63" customHeight="1">
      <c r="B4" s="364" t="s">
        <v>177</v>
      </c>
      <c r="C4" s="365"/>
      <c r="D4" s="365"/>
      <c r="E4" s="365"/>
      <c r="F4" s="365"/>
      <c r="G4" s="365"/>
      <c r="H4" s="366"/>
    </row>
    <row r="5" spans="2:8" ht="63" customHeight="1">
      <c r="B5" s="367"/>
      <c r="C5" s="368"/>
      <c r="D5" s="368"/>
      <c r="E5" s="368"/>
      <c r="F5" s="368"/>
      <c r="G5" s="368"/>
      <c r="H5" s="369"/>
    </row>
    <row r="6" spans="2:8" ht="16.5">
      <c r="B6" s="370" t="s">
        <v>168</v>
      </c>
      <c r="C6" s="371"/>
      <c r="D6" s="371"/>
      <c r="E6" s="371"/>
      <c r="F6" s="371"/>
      <c r="G6" s="371"/>
      <c r="H6" s="372"/>
    </row>
    <row r="7" spans="2:8" ht="95.25" customHeight="1">
      <c r="B7" s="373" t="s">
        <v>178</v>
      </c>
      <c r="C7" s="374"/>
      <c r="D7" s="374"/>
      <c r="E7" s="374"/>
      <c r="F7" s="374"/>
      <c r="G7" s="374"/>
      <c r="H7" s="375"/>
    </row>
    <row r="8" spans="2:8" ht="16.5">
      <c r="B8" s="232"/>
      <c r="C8" s="233"/>
      <c r="D8" s="233"/>
      <c r="E8" s="233"/>
      <c r="F8" s="233"/>
      <c r="G8" s="233"/>
      <c r="H8" s="234"/>
    </row>
    <row r="9" spans="2:8" ht="20.45" customHeight="1">
      <c r="B9" s="380" t="s">
        <v>194</v>
      </c>
      <c r="C9" s="381"/>
      <c r="D9" s="381"/>
      <c r="E9" s="381"/>
      <c r="F9" s="381"/>
      <c r="G9" s="381"/>
      <c r="H9" s="382"/>
    </row>
    <row r="10" spans="2:8" ht="16.5">
      <c r="B10" s="238"/>
      <c r="C10" s="239"/>
      <c r="D10" s="239"/>
      <c r="E10" s="239"/>
      <c r="F10" s="239"/>
      <c r="G10" s="239"/>
      <c r="H10" s="240"/>
    </row>
    <row r="11" spans="2:8" ht="20.45" customHeight="1">
      <c r="B11" s="383" t="s">
        <v>195</v>
      </c>
      <c r="C11" s="384"/>
      <c r="D11" s="384"/>
      <c r="E11" s="384"/>
      <c r="F11" s="384"/>
      <c r="G11" s="384"/>
      <c r="H11" s="385"/>
    </row>
    <row r="12" spans="2:8" s="277" customFormat="1" ht="20.45" customHeight="1">
      <c r="B12" s="274"/>
      <c r="C12" s="275"/>
      <c r="D12" s="275"/>
      <c r="E12" s="275"/>
      <c r="F12" s="275"/>
      <c r="G12" s="275"/>
      <c r="H12" s="276"/>
    </row>
    <row r="13" spans="2:8" ht="20.45" customHeight="1">
      <c r="B13" s="370" t="s">
        <v>192</v>
      </c>
      <c r="C13" s="386"/>
      <c r="D13" s="386"/>
      <c r="E13" s="386"/>
      <c r="F13" s="386"/>
      <c r="G13" s="386"/>
      <c r="H13" s="387"/>
    </row>
    <row r="14" spans="2:8" ht="9" customHeight="1">
      <c r="B14" s="370"/>
      <c r="C14" s="386"/>
      <c r="D14" s="386"/>
      <c r="E14" s="386"/>
      <c r="F14" s="386"/>
      <c r="G14" s="386"/>
      <c r="H14" s="387"/>
    </row>
    <row r="15" spans="2:8" ht="16.5">
      <c r="B15" s="370" t="s">
        <v>191</v>
      </c>
      <c r="C15" s="386"/>
      <c r="D15" s="386"/>
      <c r="E15" s="386"/>
      <c r="F15" s="386"/>
      <c r="G15" s="386"/>
      <c r="H15" s="387"/>
    </row>
    <row r="16" spans="2:8" ht="16.5">
      <c r="B16" s="235"/>
      <c r="C16" s="236"/>
      <c r="D16" s="236"/>
      <c r="E16" s="236"/>
      <c r="F16" s="236"/>
      <c r="G16" s="236"/>
      <c r="H16" s="237"/>
    </row>
    <row r="17" spans="2:8" ht="18.600000000000001" customHeight="1">
      <c r="B17" s="370" t="s">
        <v>193</v>
      </c>
      <c r="C17" s="386"/>
      <c r="D17" s="386"/>
      <c r="E17" s="386"/>
      <c r="F17" s="386"/>
      <c r="G17" s="386"/>
      <c r="H17" s="387"/>
    </row>
    <row r="18" spans="2:8" ht="18.600000000000001" customHeight="1">
      <c r="B18" s="235"/>
      <c r="C18" s="236"/>
      <c r="D18" s="236"/>
      <c r="E18" s="236"/>
      <c r="F18" s="236"/>
      <c r="G18" s="236"/>
      <c r="H18" s="237"/>
    </row>
    <row r="19" spans="2:8" ht="18.600000000000001" customHeight="1">
      <c r="B19" s="370" t="s">
        <v>196</v>
      </c>
      <c r="C19" s="386"/>
      <c r="D19" s="386"/>
      <c r="E19" s="386"/>
      <c r="F19" s="386"/>
      <c r="G19" s="386"/>
      <c r="H19" s="387"/>
    </row>
    <row r="20" spans="2:8" ht="18.600000000000001" customHeight="1" thickBot="1">
      <c r="B20" s="191"/>
      <c r="C20" s="241"/>
      <c r="D20" s="241"/>
      <c r="E20" s="241"/>
      <c r="F20" s="241"/>
      <c r="G20" s="241"/>
      <c r="H20" s="242"/>
    </row>
    <row r="21" spans="2:8" ht="15.75" thickTop="1">
      <c r="B21" s="256"/>
      <c r="C21" s="402" t="s">
        <v>169</v>
      </c>
      <c r="D21" s="377"/>
      <c r="E21" s="378" t="s">
        <v>170</v>
      </c>
      <c r="F21" s="379"/>
      <c r="G21" s="261"/>
      <c r="H21" s="257"/>
    </row>
    <row r="22" spans="2:8" ht="35.25" customHeight="1">
      <c r="B22" s="256"/>
      <c r="C22" s="388" t="s">
        <v>171</v>
      </c>
      <c r="D22" s="389"/>
      <c r="E22" s="390" t="s">
        <v>172</v>
      </c>
      <c r="F22" s="391"/>
      <c r="G22" s="261"/>
      <c r="H22" s="257"/>
    </row>
    <row r="23" spans="2:8" ht="17.25" customHeight="1">
      <c r="B23" s="256"/>
      <c r="C23" s="388" t="s">
        <v>205</v>
      </c>
      <c r="D23" s="389"/>
      <c r="E23" s="390" t="s">
        <v>173</v>
      </c>
      <c r="F23" s="391"/>
      <c r="G23" s="261"/>
      <c r="H23" s="257"/>
    </row>
    <row r="24" spans="2:8" ht="69.75" customHeight="1">
      <c r="B24" s="256"/>
      <c r="C24" s="388" t="s">
        <v>190</v>
      </c>
      <c r="D24" s="389"/>
      <c r="E24" s="390" t="s">
        <v>219</v>
      </c>
      <c r="F24" s="391"/>
      <c r="G24" s="261"/>
      <c r="H24" s="257"/>
    </row>
    <row r="25" spans="2:8" ht="69.75" customHeight="1">
      <c r="B25" s="256"/>
      <c r="C25" s="388" t="s">
        <v>220</v>
      </c>
      <c r="D25" s="389"/>
      <c r="E25" s="390" t="s">
        <v>221</v>
      </c>
      <c r="F25" s="391"/>
      <c r="G25" s="261"/>
      <c r="H25" s="257"/>
    </row>
    <row r="26" spans="2:8" ht="69.75" customHeight="1">
      <c r="B26" s="256"/>
      <c r="C26" s="388" t="s">
        <v>207</v>
      </c>
      <c r="D26" s="389"/>
      <c r="E26" s="390" t="s">
        <v>174</v>
      </c>
      <c r="F26" s="391"/>
      <c r="G26" s="261"/>
      <c r="H26" s="257"/>
    </row>
    <row r="27" spans="2:8" ht="69.75" customHeight="1">
      <c r="B27" s="256"/>
      <c r="C27" s="392" t="s">
        <v>69</v>
      </c>
      <c r="D27" s="393"/>
      <c r="E27" s="394" t="s">
        <v>218</v>
      </c>
      <c r="F27" s="395"/>
      <c r="G27" s="261"/>
      <c r="H27" s="257"/>
    </row>
    <row r="28" spans="2:8" ht="69.75" customHeight="1">
      <c r="B28" s="256"/>
      <c r="C28" s="392" t="s">
        <v>208</v>
      </c>
      <c r="D28" s="393"/>
      <c r="E28" s="394" t="s">
        <v>209</v>
      </c>
      <c r="F28" s="395"/>
      <c r="G28" s="261"/>
      <c r="H28" s="257"/>
    </row>
    <row r="29" spans="2:8" ht="69.75" customHeight="1">
      <c r="B29" s="256"/>
      <c r="C29" s="392" t="s">
        <v>210</v>
      </c>
      <c r="D29" s="393"/>
      <c r="E29" s="394" t="s">
        <v>211</v>
      </c>
      <c r="F29" s="395"/>
      <c r="G29" s="261"/>
      <c r="H29" s="257"/>
    </row>
    <row r="30" spans="2:8" ht="69.75" customHeight="1">
      <c r="B30" s="256"/>
      <c r="C30" s="392" t="s">
        <v>43</v>
      </c>
      <c r="D30" s="393"/>
      <c r="E30" s="394" t="s">
        <v>212</v>
      </c>
      <c r="F30" s="395"/>
      <c r="G30" s="261"/>
      <c r="H30" s="257"/>
    </row>
    <row r="31" spans="2:8" ht="69.75" customHeight="1">
      <c r="B31" s="256"/>
      <c r="C31" s="392" t="s">
        <v>213</v>
      </c>
      <c r="D31" s="393"/>
      <c r="E31" s="394" t="s">
        <v>214</v>
      </c>
      <c r="F31" s="395"/>
      <c r="G31" s="261"/>
      <c r="H31" s="257"/>
    </row>
    <row r="32" spans="2:8" ht="69.75" customHeight="1">
      <c r="B32" s="256"/>
      <c r="C32" s="392" t="s">
        <v>215</v>
      </c>
      <c r="D32" s="393"/>
      <c r="E32" s="394" t="s">
        <v>216</v>
      </c>
      <c r="F32" s="395"/>
      <c r="G32" s="261"/>
      <c r="H32" s="257"/>
    </row>
    <row r="33" spans="2:8" ht="69.75" customHeight="1">
      <c r="B33" s="256"/>
      <c r="C33" s="392" t="s">
        <v>151</v>
      </c>
      <c r="D33" s="393"/>
      <c r="E33" s="394" t="s">
        <v>217</v>
      </c>
      <c r="F33" s="395"/>
      <c r="G33" s="261"/>
      <c r="H33" s="257"/>
    </row>
    <row r="34" spans="2:8">
      <c r="B34" s="256"/>
      <c r="C34" s="246"/>
      <c r="D34" s="246"/>
      <c r="E34" s="247"/>
      <c r="F34" s="247"/>
      <c r="G34" s="261"/>
      <c r="H34" s="257"/>
    </row>
    <row r="35" spans="2:8" ht="16.5">
      <c r="B35" s="370" t="s">
        <v>222</v>
      </c>
      <c r="C35" s="386"/>
      <c r="D35" s="386"/>
      <c r="E35" s="386"/>
      <c r="F35" s="386"/>
      <c r="G35" s="386"/>
      <c r="H35" s="387"/>
    </row>
    <row r="36" spans="2:8" ht="14.45" customHeight="1" thickBot="1">
      <c r="B36" s="262"/>
      <c r="C36" s="251"/>
      <c r="D36" s="251"/>
      <c r="E36" s="251"/>
      <c r="F36" s="251"/>
      <c r="G36" s="251"/>
      <c r="H36" s="263"/>
    </row>
    <row r="37" spans="2:8" ht="14.45" customHeight="1" thickTop="1">
      <c r="B37" s="262"/>
      <c r="C37" s="402" t="s">
        <v>169</v>
      </c>
      <c r="D37" s="377"/>
      <c r="E37" s="378" t="s">
        <v>170</v>
      </c>
      <c r="F37" s="379"/>
      <c r="G37" s="251"/>
      <c r="H37" s="263"/>
    </row>
    <row r="38" spans="2:8" ht="90" customHeight="1">
      <c r="B38" s="262"/>
      <c r="C38" s="392" t="s">
        <v>184</v>
      </c>
      <c r="D38" s="393"/>
      <c r="E38" s="394" t="s">
        <v>223</v>
      </c>
      <c r="F38" s="395"/>
      <c r="G38" s="251"/>
      <c r="H38" s="263"/>
    </row>
    <row r="39" spans="2:8" ht="53.45" customHeight="1">
      <c r="B39" s="262"/>
      <c r="C39" s="392" t="s">
        <v>156</v>
      </c>
      <c r="D39" s="393"/>
      <c r="E39" s="394" t="s">
        <v>248</v>
      </c>
      <c r="F39" s="395"/>
      <c r="G39" s="251"/>
      <c r="H39" s="263"/>
    </row>
    <row r="40" spans="2:8" ht="54" customHeight="1">
      <c r="B40" s="262"/>
      <c r="C40" s="392" t="s">
        <v>57</v>
      </c>
      <c r="D40" s="393"/>
      <c r="E40" s="394" t="s">
        <v>249</v>
      </c>
      <c r="F40" s="395"/>
      <c r="G40" s="251"/>
      <c r="H40" s="263"/>
    </row>
    <row r="41" spans="2:8" ht="32.450000000000003" customHeight="1">
      <c r="B41" s="262"/>
      <c r="C41" s="392" t="s">
        <v>224</v>
      </c>
      <c r="D41" s="393"/>
      <c r="E41" s="394" t="s">
        <v>225</v>
      </c>
      <c r="F41" s="395"/>
      <c r="G41" s="251"/>
      <c r="H41" s="263"/>
    </row>
    <row r="42" spans="2:8" ht="16.5">
      <c r="B42" s="262"/>
      <c r="C42" s="251"/>
      <c r="D42" s="251"/>
      <c r="E42" s="251"/>
      <c r="F42" s="251"/>
      <c r="G42" s="251"/>
      <c r="H42" s="263"/>
    </row>
    <row r="43" spans="2:8" ht="18.600000000000001" customHeight="1">
      <c r="B43" s="410" t="s">
        <v>201</v>
      </c>
      <c r="C43" s="411"/>
      <c r="D43" s="411"/>
      <c r="E43" s="411"/>
      <c r="F43" s="411"/>
      <c r="G43" s="411"/>
      <c r="H43" s="412"/>
    </row>
    <row r="44" spans="2:8" ht="18.600000000000001" customHeight="1">
      <c r="B44" s="248"/>
      <c r="C44" s="249"/>
      <c r="D44" s="249"/>
      <c r="E44" s="249"/>
      <c r="F44" s="249"/>
      <c r="G44" s="249"/>
      <c r="H44" s="250"/>
    </row>
    <row r="45" spans="2:8" ht="18.600000000000001" customHeight="1">
      <c r="B45" s="370" t="s">
        <v>197</v>
      </c>
      <c r="C45" s="386"/>
      <c r="D45" s="386"/>
      <c r="E45" s="386"/>
      <c r="F45" s="386"/>
      <c r="G45" s="386"/>
      <c r="H45" s="387"/>
    </row>
    <row r="46" spans="2:8" ht="18.600000000000001" customHeight="1" thickBot="1">
      <c r="B46" s="191"/>
      <c r="C46" s="241"/>
      <c r="D46" s="241"/>
      <c r="E46" s="241"/>
      <c r="F46" s="241"/>
      <c r="G46" s="241"/>
      <c r="H46" s="242"/>
    </row>
    <row r="47" spans="2:8" ht="18.600000000000001" customHeight="1" thickTop="1">
      <c r="B47" s="191"/>
      <c r="C47" s="402" t="s">
        <v>169</v>
      </c>
      <c r="D47" s="377"/>
      <c r="E47" s="378" t="s">
        <v>170</v>
      </c>
      <c r="F47" s="379"/>
      <c r="G47" s="241"/>
      <c r="H47" s="242"/>
    </row>
    <row r="48" spans="2:8" ht="53.1" customHeight="1">
      <c r="B48" s="191"/>
      <c r="C48" s="413" t="s">
        <v>159</v>
      </c>
      <c r="D48" s="397"/>
      <c r="E48" s="394" t="s">
        <v>175</v>
      </c>
      <c r="F48" s="395"/>
      <c r="G48" s="241"/>
      <c r="H48" s="242"/>
    </row>
    <row r="49" spans="2:8" ht="54" customHeight="1">
      <c r="B49" s="191"/>
      <c r="C49" s="413" t="s">
        <v>80</v>
      </c>
      <c r="D49" s="397"/>
      <c r="E49" s="394" t="s">
        <v>226</v>
      </c>
      <c r="F49" s="395"/>
      <c r="G49" s="241"/>
      <c r="H49" s="242"/>
    </row>
    <row r="50" spans="2:8" ht="51.95" customHeight="1">
      <c r="B50" s="191"/>
      <c r="C50" s="413" t="s">
        <v>81</v>
      </c>
      <c r="D50" s="397"/>
      <c r="E50" s="394" t="s">
        <v>228</v>
      </c>
      <c r="F50" s="395"/>
      <c r="G50" s="241"/>
      <c r="H50" s="242"/>
    </row>
    <row r="51" spans="2:8" ht="53.45" customHeight="1">
      <c r="B51" s="191"/>
      <c r="C51" s="413" t="s">
        <v>103</v>
      </c>
      <c r="D51" s="397"/>
      <c r="E51" s="394" t="s">
        <v>228</v>
      </c>
      <c r="F51" s="395"/>
      <c r="G51" s="241"/>
      <c r="H51" s="242"/>
    </row>
    <row r="52" spans="2:8" ht="48.6" customHeight="1">
      <c r="B52" s="191"/>
      <c r="C52" s="413" t="s">
        <v>82</v>
      </c>
      <c r="D52" s="397"/>
      <c r="E52" s="394" t="s">
        <v>229</v>
      </c>
      <c r="F52" s="395"/>
      <c r="G52" s="241"/>
      <c r="H52" s="242"/>
    </row>
    <row r="53" spans="2:8" ht="49.5" customHeight="1">
      <c r="B53" s="191"/>
      <c r="C53" s="413" t="s">
        <v>83</v>
      </c>
      <c r="D53" s="397"/>
      <c r="E53" s="394" t="s">
        <v>227</v>
      </c>
      <c r="F53" s="395"/>
      <c r="G53" s="241"/>
      <c r="H53" s="242"/>
    </row>
    <row r="54" spans="2:8" ht="50.1" customHeight="1">
      <c r="B54" s="191"/>
      <c r="C54" s="413" t="s">
        <v>99</v>
      </c>
      <c r="D54" s="397"/>
      <c r="E54" s="394" t="s">
        <v>232</v>
      </c>
      <c r="F54" s="395"/>
      <c r="G54" s="241"/>
      <c r="H54" s="242"/>
    </row>
    <row r="55" spans="2:8" ht="29.45" customHeight="1">
      <c r="B55" s="191"/>
      <c r="C55" s="413" t="s">
        <v>102</v>
      </c>
      <c r="D55" s="397"/>
      <c r="E55" s="394" t="s">
        <v>230</v>
      </c>
      <c r="F55" s="395"/>
      <c r="G55" s="241"/>
      <c r="H55" s="242"/>
    </row>
    <row r="56" spans="2:8" ht="39.950000000000003" customHeight="1">
      <c r="B56" s="191"/>
      <c r="C56" s="413" t="s">
        <v>106</v>
      </c>
      <c r="D56" s="397"/>
      <c r="E56" s="394" t="s">
        <v>231</v>
      </c>
      <c r="F56" s="395"/>
      <c r="G56" s="241"/>
      <c r="H56" s="242"/>
    </row>
    <row r="57" spans="2:8" ht="29.45" customHeight="1">
      <c r="B57" s="191"/>
      <c r="C57" s="413" t="s">
        <v>10</v>
      </c>
      <c r="D57" s="397"/>
      <c r="E57" s="394" t="s">
        <v>187</v>
      </c>
      <c r="F57" s="395"/>
      <c r="G57" s="241"/>
      <c r="H57" s="242"/>
    </row>
    <row r="58" spans="2:8" ht="18.600000000000001" customHeight="1">
      <c r="B58" s="191"/>
      <c r="C58" s="241"/>
      <c r="D58" s="241"/>
      <c r="E58" s="241"/>
      <c r="F58" s="241"/>
      <c r="G58" s="241"/>
      <c r="H58" s="242"/>
    </row>
    <row r="59" spans="2:8" ht="18.600000000000001" customHeight="1">
      <c r="B59" s="403" t="s">
        <v>200</v>
      </c>
      <c r="C59" s="404"/>
      <c r="D59" s="404"/>
      <c r="E59" s="404"/>
      <c r="F59" s="404"/>
      <c r="G59" s="404"/>
      <c r="H59" s="405"/>
    </row>
    <row r="60" spans="2:8" ht="18.600000000000001" customHeight="1">
      <c r="B60" s="191"/>
      <c r="C60" s="241"/>
      <c r="D60" s="241"/>
      <c r="E60" s="241"/>
      <c r="F60" s="241"/>
      <c r="G60" s="241"/>
      <c r="H60" s="242"/>
    </row>
    <row r="61" spans="2:8" ht="18.600000000000001" customHeight="1">
      <c r="B61" s="406" t="s">
        <v>198</v>
      </c>
      <c r="C61" s="407"/>
      <c r="D61" s="407"/>
      <c r="E61" s="407"/>
      <c r="F61" s="407"/>
      <c r="G61" s="407"/>
      <c r="H61" s="408"/>
    </row>
    <row r="62" spans="2:8" ht="18.600000000000001" customHeight="1">
      <c r="B62" s="235"/>
      <c r="C62" s="236"/>
      <c r="D62" s="236"/>
      <c r="E62" s="236"/>
      <c r="F62" s="236"/>
      <c r="G62" s="236"/>
      <c r="H62" s="237"/>
    </row>
    <row r="63" spans="2:8" ht="30" customHeight="1">
      <c r="B63" s="370" t="s">
        <v>199</v>
      </c>
      <c r="C63" s="386"/>
      <c r="D63" s="386"/>
      <c r="E63" s="386"/>
      <c r="F63" s="386"/>
      <c r="G63" s="386"/>
      <c r="H63" s="387"/>
    </row>
    <row r="64" spans="2:8" ht="17.25" thickBot="1">
      <c r="B64" s="191"/>
      <c r="C64" s="241"/>
      <c r="D64" s="241"/>
      <c r="E64" s="241"/>
      <c r="F64" s="241"/>
      <c r="G64" s="241"/>
      <c r="H64" s="242"/>
    </row>
    <row r="65" spans="2:8" ht="30" customHeight="1" thickTop="1">
      <c r="B65" s="191"/>
      <c r="C65" s="402" t="s">
        <v>169</v>
      </c>
      <c r="D65" s="377"/>
      <c r="E65" s="378" t="s">
        <v>170</v>
      </c>
      <c r="F65" s="379"/>
      <c r="G65" s="241"/>
      <c r="H65" s="242"/>
    </row>
    <row r="66" spans="2:8" ht="30" customHeight="1">
      <c r="B66" s="191"/>
      <c r="C66" s="413" t="s">
        <v>113</v>
      </c>
      <c r="D66" s="397"/>
      <c r="E66" s="394" t="s">
        <v>233</v>
      </c>
      <c r="F66" s="395"/>
      <c r="G66" s="241"/>
      <c r="H66" s="242"/>
    </row>
    <row r="67" spans="2:8" ht="44.45" customHeight="1">
      <c r="B67" s="191"/>
      <c r="C67" s="413" t="s">
        <v>114</v>
      </c>
      <c r="D67" s="397"/>
      <c r="E67" s="394" t="s">
        <v>234</v>
      </c>
      <c r="F67" s="395"/>
      <c r="G67" s="241"/>
      <c r="H67" s="242"/>
    </row>
    <row r="68" spans="2:8" ht="51" customHeight="1">
      <c r="B68" s="191"/>
      <c r="C68" s="413" t="s">
        <v>162</v>
      </c>
      <c r="D68" s="397"/>
      <c r="E68" s="394" t="s">
        <v>235</v>
      </c>
      <c r="F68" s="395"/>
      <c r="G68" s="241"/>
      <c r="H68" s="242"/>
    </row>
    <row r="69" spans="2:8" ht="76.5" customHeight="1">
      <c r="B69" s="191"/>
      <c r="C69" s="413" t="s">
        <v>236</v>
      </c>
      <c r="D69" s="397"/>
      <c r="E69" s="394" t="s">
        <v>176</v>
      </c>
      <c r="F69" s="395"/>
      <c r="G69" s="241"/>
      <c r="H69" s="242"/>
    </row>
    <row r="70" spans="2:8" ht="30" customHeight="1">
      <c r="B70" s="191"/>
      <c r="C70" s="413" t="s">
        <v>136</v>
      </c>
      <c r="D70" s="397"/>
      <c r="E70" s="394" t="s">
        <v>238</v>
      </c>
      <c r="F70" s="395"/>
      <c r="G70" s="241"/>
      <c r="H70" s="242"/>
    </row>
    <row r="71" spans="2:8" ht="30" customHeight="1">
      <c r="B71" s="191"/>
      <c r="C71" s="413" t="s">
        <v>239</v>
      </c>
      <c r="D71" s="397"/>
      <c r="E71" s="394" t="s">
        <v>240</v>
      </c>
      <c r="F71" s="395"/>
      <c r="G71" s="241"/>
      <c r="H71" s="242"/>
    </row>
    <row r="72" spans="2:8" ht="30" customHeight="1">
      <c r="B72" s="191"/>
      <c r="C72" s="413" t="s">
        <v>241</v>
      </c>
      <c r="D72" s="397"/>
      <c r="E72" s="394" t="s">
        <v>242</v>
      </c>
      <c r="F72" s="395"/>
      <c r="G72" s="241"/>
      <c r="H72" s="242"/>
    </row>
    <row r="73" spans="2:8" ht="53.45" customHeight="1">
      <c r="B73" s="191"/>
      <c r="C73" s="413" t="s">
        <v>121</v>
      </c>
      <c r="D73" s="397"/>
      <c r="E73" s="394" t="s">
        <v>237</v>
      </c>
      <c r="F73" s="395"/>
      <c r="G73" s="241"/>
      <c r="H73" s="242"/>
    </row>
    <row r="74" spans="2:8" ht="30" customHeight="1">
      <c r="B74" s="191"/>
      <c r="C74" s="241"/>
      <c r="D74" s="241"/>
      <c r="E74" s="241"/>
      <c r="F74" s="241"/>
      <c r="G74" s="241"/>
      <c r="H74" s="242"/>
    </row>
    <row r="75" spans="2:8" ht="18.600000000000001" customHeight="1">
      <c r="B75" s="406" t="s">
        <v>202</v>
      </c>
      <c r="C75" s="407"/>
      <c r="D75" s="407"/>
      <c r="E75" s="407"/>
      <c r="F75" s="407"/>
      <c r="G75" s="407"/>
      <c r="H75" s="408"/>
    </row>
    <row r="76" spans="2:8" ht="18.600000000000001" customHeight="1">
      <c r="B76" s="243"/>
      <c r="C76" s="244"/>
      <c r="D76" s="244"/>
      <c r="E76" s="244"/>
      <c r="F76" s="244"/>
      <c r="G76" s="244"/>
      <c r="H76" s="245"/>
    </row>
    <row r="77" spans="2:8" ht="18.600000000000001" customHeight="1">
      <c r="B77" s="406" t="s">
        <v>203</v>
      </c>
      <c r="C77" s="407"/>
      <c r="D77" s="407"/>
      <c r="E77" s="407"/>
      <c r="F77" s="407"/>
      <c r="G77" s="407"/>
      <c r="H77" s="408"/>
    </row>
    <row r="78" spans="2:8" ht="18.600000000000001" customHeight="1">
      <c r="B78" s="243"/>
      <c r="C78" s="244"/>
      <c r="D78" s="244"/>
      <c r="E78" s="244"/>
      <c r="F78" s="244"/>
      <c r="G78" s="244"/>
      <c r="H78" s="245"/>
    </row>
    <row r="79" spans="2:8" ht="18.600000000000001" customHeight="1">
      <c r="B79" s="406" t="s">
        <v>204</v>
      </c>
      <c r="C79" s="407"/>
      <c r="D79" s="407"/>
      <c r="E79" s="407"/>
      <c r="F79" s="407"/>
      <c r="G79" s="407"/>
      <c r="H79" s="408"/>
    </row>
    <row r="80" spans="2:8" ht="16.5">
      <c r="B80" s="191"/>
      <c r="C80" s="264"/>
      <c r="D80" s="264"/>
      <c r="E80" s="264"/>
      <c r="F80" s="264"/>
      <c r="G80" s="264"/>
      <c r="H80" s="192"/>
    </row>
    <row r="81" spans="2:8" ht="16.5">
      <c r="B81" s="191"/>
      <c r="C81" s="264"/>
      <c r="D81" s="264"/>
      <c r="E81" s="264"/>
      <c r="F81" s="264"/>
      <c r="G81" s="264"/>
      <c r="H81" s="192"/>
    </row>
    <row r="82" spans="2:8" ht="16.5">
      <c r="B82" s="191" t="s">
        <v>245</v>
      </c>
      <c r="C82" s="264"/>
      <c r="D82" s="264"/>
      <c r="E82" s="264"/>
      <c r="F82" s="264"/>
      <c r="G82" s="264"/>
      <c r="H82" s="192"/>
    </row>
    <row r="83" spans="2:8" ht="16.5">
      <c r="B83" s="191"/>
      <c r="C83" s="264"/>
      <c r="D83" s="264"/>
      <c r="E83" s="264"/>
      <c r="F83" s="264"/>
      <c r="G83" s="264"/>
      <c r="H83" s="192"/>
    </row>
    <row r="84" spans="2:8" ht="15.75" thickBot="1">
      <c r="B84" s="256"/>
      <c r="C84" s="261"/>
      <c r="D84" s="265"/>
      <c r="E84" s="266"/>
      <c r="F84" s="266"/>
      <c r="G84" s="267"/>
      <c r="H84" s="257"/>
    </row>
    <row r="85" spans="2:8" ht="15.75" thickTop="1">
      <c r="B85" s="268" t="s">
        <v>246</v>
      </c>
      <c r="C85" s="376" t="s">
        <v>169</v>
      </c>
      <c r="D85" s="377"/>
      <c r="E85" s="378" t="s">
        <v>170</v>
      </c>
      <c r="F85" s="379"/>
      <c r="G85" s="261"/>
      <c r="H85" s="257"/>
    </row>
    <row r="86" spans="2:8" s="190" customFormat="1">
      <c r="B86" s="272">
        <v>2</v>
      </c>
      <c r="C86" s="409" t="s">
        <v>171</v>
      </c>
      <c r="D86" s="389"/>
      <c r="E86" s="390" t="s">
        <v>172</v>
      </c>
      <c r="F86" s="391"/>
      <c r="G86" s="269"/>
      <c r="H86" s="193"/>
    </row>
    <row r="87" spans="2:8" s="190" customFormat="1" ht="17.25" customHeight="1">
      <c r="B87" s="272">
        <v>2</v>
      </c>
      <c r="C87" s="409" t="s">
        <v>205</v>
      </c>
      <c r="D87" s="389"/>
      <c r="E87" s="390" t="s">
        <v>173</v>
      </c>
      <c r="F87" s="391"/>
      <c r="G87" s="269"/>
      <c r="H87" s="193"/>
    </row>
    <row r="88" spans="2:8" s="190" customFormat="1" ht="25.5" customHeight="1">
      <c r="B88" s="272">
        <v>2</v>
      </c>
      <c r="C88" s="409" t="s">
        <v>190</v>
      </c>
      <c r="D88" s="389"/>
      <c r="E88" s="390" t="s">
        <v>219</v>
      </c>
      <c r="F88" s="391"/>
      <c r="G88" s="269"/>
      <c r="H88" s="193"/>
    </row>
    <row r="89" spans="2:8" s="190" customFormat="1" ht="25.5" customHeight="1">
      <c r="B89" s="272">
        <v>2</v>
      </c>
      <c r="C89" s="409" t="s">
        <v>220</v>
      </c>
      <c r="D89" s="389"/>
      <c r="E89" s="390" t="s">
        <v>221</v>
      </c>
      <c r="F89" s="391"/>
      <c r="G89" s="269"/>
      <c r="H89" s="193"/>
    </row>
    <row r="90" spans="2:8" s="190" customFormat="1" ht="66.95" customHeight="1">
      <c r="B90" s="272">
        <v>2</v>
      </c>
      <c r="C90" s="409" t="s">
        <v>207</v>
      </c>
      <c r="D90" s="389"/>
      <c r="E90" s="390" t="s">
        <v>174</v>
      </c>
      <c r="F90" s="391"/>
      <c r="G90" s="269"/>
      <c r="H90" s="193"/>
    </row>
    <row r="91" spans="2:8" s="190" customFormat="1" ht="67.5" customHeight="1">
      <c r="B91" s="272">
        <v>2</v>
      </c>
      <c r="C91" s="397" t="s">
        <v>69</v>
      </c>
      <c r="D91" s="393"/>
      <c r="E91" s="394" t="s">
        <v>218</v>
      </c>
      <c r="F91" s="395"/>
      <c r="G91" s="269"/>
      <c r="H91" s="193"/>
    </row>
    <row r="92" spans="2:8" s="190" customFormat="1" ht="43.5" customHeight="1">
      <c r="B92" s="272">
        <v>2</v>
      </c>
      <c r="C92" s="397" t="s">
        <v>208</v>
      </c>
      <c r="D92" s="393"/>
      <c r="E92" s="394" t="s">
        <v>209</v>
      </c>
      <c r="F92" s="395"/>
      <c r="G92" s="269"/>
      <c r="H92" s="193"/>
    </row>
    <row r="93" spans="2:8" s="190" customFormat="1" ht="35.1" customHeight="1">
      <c r="B93" s="272">
        <v>2</v>
      </c>
      <c r="C93" s="397" t="s">
        <v>210</v>
      </c>
      <c r="D93" s="393"/>
      <c r="E93" s="394" t="s">
        <v>211</v>
      </c>
      <c r="F93" s="395"/>
      <c r="G93" s="269"/>
      <c r="H93" s="193"/>
    </row>
    <row r="94" spans="2:8" s="190" customFormat="1" ht="72.75" customHeight="1">
      <c r="B94" s="272">
        <v>2</v>
      </c>
      <c r="C94" s="397" t="s">
        <v>43</v>
      </c>
      <c r="D94" s="393"/>
      <c r="E94" s="394" t="s">
        <v>243</v>
      </c>
      <c r="F94" s="395"/>
      <c r="G94" s="269"/>
      <c r="H94" s="193"/>
    </row>
    <row r="95" spans="2:8" s="190" customFormat="1" ht="93.95" customHeight="1">
      <c r="B95" s="272">
        <v>2</v>
      </c>
      <c r="C95" s="397" t="s">
        <v>213</v>
      </c>
      <c r="D95" s="393"/>
      <c r="E95" s="394" t="s">
        <v>214</v>
      </c>
      <c r="F95" s="395"/>
      <c r="G95" s="269"/>
      <c r="H95" s="193"/>
    </row>
    <row r="96" spans="2:8" s="190" customFormat="1" ht="93.95" customHeight="1">
      <c r="B96" s="272">
        <v>2</v>
      </c>
      <c r="C96" s="397" t="s">
        <v>215</v>
      </c>
      <c r="D96" s="393"/>
      <c r="E96" s="394" t="s">
        <v>216</v>
      </c>
      <c r="F96" s="395"/>
      <c r="G96" s="269"/>
      <c r="H96" s="193"/>
    </row>
    <row r="97" spans="2:8" s="190" customFormat="1">
      <c r="B97" s="272">
        <v>2</v>
      </c>
      <c r="C97" s="397" t="s">
        <v>151</v>
      </c>
      <c r="D97" s="393"/>
      <c r="E97" s="394" t="s">
        <v>217</v>
      </c>
      <c r="F97" s="395"/>
      <c r="G97" s="269"/>
      <c r="H97" s="193"/>
    </row>
    <row r="98" spans="2:8" s="190" customFormat="1" ht="66.599999999999994" customHeight="1">
      <c r="B98" s="272">
        <v>3</v>
      </c>
      <c r="C98" s="397" t="s">
        <v>184</v>
      </c>
      <c r="D98" s="393"/>
      <c r="E98" s="394" t="s">
        <v>223</v>
      </c>
      <c r="F98" s="395"/>
      <c r="G98" s="269"/>
      <c r="H98" s="193"/>
    </row>
    <row r="99" spans="2:8" s="190" customFormat="1" ht="66.599999999999994" customHeight="1">
      <c r="B99" s="272">
        <v>3</v>
      </c>
      <c r="C99" s="397" t="s">
        <v>156</v>
      </c>
      <c r="D99" s="393"/>
      <c r="E99" s="394" t="s">
        <v>248</v>
      </c>
      <c r="F99" s="395"/>
      <c r="G99" s="269"/>
      <c r="H99" s="193"/>
    </row>
    <row r="100" spans="2:8" s="190" customFormat="1" ht="62.45" customHeight="1">
      <c r="B100" s="272">
        <v>3</v>
      </c>
      <c r="C100" s="397" t="s">
        <v>57</v>
      </c>
      <c r="D100" s="393"/>
      <c r="E100" s="394" t="s">
        <v>249</v>
      </c>
      <c r="F100" s="395"/>
      <c r="G100" s="269"/>
      <c r="H100" s="193"/>
    </row>
    <row r="101" spans="2:8" s="190" customFormat="1" ht="38.450000000000003" customHeight="1">
      <c r="B101" s="272">
        <v>3</v>
      </c>
      <c r="C101" s="397" t="s">
        <v>224</v>
      </c>
      <c r="D101" s="393"/>
      <c r="E101" s="394" t="s">
        <v>225</v>
      </c>
      <c r="F101" s="395"/>
      <c r="G101" s="269"/>
      <c r="H101" s="193"/>
    </row>
    <row r="102" spans="2:8" ht="59.25" customHeight="1">
      <c r="B102" s="273">
        <v>5</v>
      </c>
      <c r="C102" s="396" t="s">
        <v>159</v>
      </c>
      <c r="D102" s="397"/>
      <c r="E102" s="394" t="s">
        <v>244</v>
      </c>
      <c r="F102" s="395"/>
      <c r="G102" s="261"/>
      <c r="H102" s="257"/>
    </row>
    <row r="103" spans="2:8" ht="59.25" customHeight="1">
      <c r="B103" s="273">
        <v>5</v>
      </c>
      <c r="C103" s="396" t="s">
        <v>80</v>
      </c>
      <c r="D103" s="397"/>
      <c r="E103" s="394" t="s">
        <v>226</v>
      </c>
      <c r="F103" s="395"/>
      <c r="G103" s="261"/>
      <c r="H103" s="257"/>
    </row>
    <row r="104" spans="2:8" ht="59.25" customHeight="1">
      <c r="B104" s="273">
        <v>5</v>
      </c>
      <c r="C104" s="396" t="s">
        <v>81</v>
      </c>
      <c r="D104" s="397"/>
      <c r="E104" s="394" t="s">
        <v>228</v>
      </c>
      <c r="F104" s="395"/>
      <c r="G104" s="261"/>
      <c r="H104" s="257"/>
    </row>
    <row r="105" spans="2:8" ht="59.25" customHeight="1">
      <c r="B105" s="273">
        <v>5</v>
      </c>
      <c r="C105" s="396" t="s">
        <v>103</v>
      </c>
      <c r="D105" s="397"/>
      <c r="E105" s="394" t="s">
        <v>228</v>
      </c>
      <c r="F105" s="395"/>
      <c r="G105" s="261"/>
      <c r="H105" s="257"/>
    </row>
    <row r="106" spans="2:8" ht="47.45" customHeight="1">
      <c r="B106" s="273">
        <v>5</v>
      </c>
      <c r="C106" s="396" t="s">
        <v>82</v>
      </c>
      <c r="D106" s="397"/>
      <c r="E106" s="394" t="s">
        <v>229</v>
      </c>
      <c r="F106" s="395"/>
      <c r="G106" s="261"/>
      <c r="H106" s="257"/>
    </row>
    <row r="107" spans="2:8" ht="45.6" customHeight="1">
      <c r="B107" s="273">
        <v>5</v>
      </c>
      <c r="C107" s="396" t="s">
        <v>83</v>
      </c>
      <c r="D107" s="397"/>
      <c r="E107" s="394" t="s">
        <v>227</v>
      </c>
      <c r="F107" s="395"/>
      <c r="G107" s="261"/>
      <c r="H107" s="257"/>
    </row>
    <row r="108" spans="2:8" ht="32.450000000000003" customHeight="1">
      <c r="B108" s="273">
        <v>5</v>
      </c>
      <c r="C108" s="396" t="s">
        <v>99</v>
      </c>
      <c r="D108" s="397"/>
      <c r="E108" s="394" t="s">
        <v>232</v>
      </c>
      <c r="F108" s="395"/>
      <c r="G108" s="261"/>
      <c r="H108" s="257"/>
    </row>
    <row r="109" spans="2:8" ht="33.6" customHeight="1">
      <c r="B109" s="273">
        <v>5</v>
      </c>
      <c r="C109" s="396" t="s">
        <v>102</v>
      </c>
      <c r="D109" s="397"/>
      <c r="E109" s="394" t="s">
        <v>230</v>
      </c>
      <c r="F109" s="395"/>
      <c r="G109" s="261"/>
      <c r="H109" s="257"/>
    </row>
    <row r="110" spans="2:8" ht="33.6" customHeight="1">
      <c r="B110" s="273">
        <v>5</v>
      </c>
      <c r="C110" s="396" t="s">
        <v>106</v>
      </c>
      <c r="D110" s="397"/>
      <c r="E110" s="394" t="s">
        <v>231</v>
      </c>
      <c r="F110" s="395"/>
      <c r="G110" s="261"/>
      <c r="H110" s="257"/>
    </row>
    <row r="111" spans="2:8">
      <c r="B111" s="273">
        <v>5</v>
      </c>
      <c r="C111" s="396" t="s">
        <v>10</v>
      </c>
      <c r="D111" s="397"/>
      <c r="E111" s="394" t="s">
        <v>187</v>
      </c>
      <c r="F111" s="395"/>
      <c r="G111" s="261"/>
      <c r="H111" s="257"/>
    </row>
    <row r="112" spans="2:8" ht="24.95" customHeight="1">
      <c r="B112" s="273">
        <v>8</v>
      </c>
      <c r="C112" s="396" t="s">
        <v>113</v>
      </c>
      <c r="D112" s="397"/>
      <c r="E112" s="394" t="s">
        <v>233</v>
      </c>
      <c r="F112" s="395"/>
      <c r="G112" s="261"/>
      <c r="H112" s="257"/>
    </row>
    <row r="113" spans="2:8" ht="46.5" customHeight="1">
      <c r="B113" s="273">
        <v>8</v>
      </c>
      <c r="C113" s="396" t="s">
        <v>114</v>
      </c>
      <c r="D113" s="397"/>
      <c r="E113" s="394" t="s">
        <v>234</v>
      </c>
      <c r="F113" s="395"/>
      <c r="G113" s="261"/>
      <c r="H113" s="257"/>
    </row>
    <row r="114" spans="2:8" ht="46.5" customHeight="1">
      <c r="B114" s="273">
        <v>8</v>
      </c>
      <c r="C114" s="396" t="s">
        <v>162</v>
      </c>
      <c r="D114" s="397"/>
      <c r="E114" s="394" t="s">
        <v>235</v>
      </c>
      <c r="F114" s="395"/>
      <c r="G114" s="261"/>
      <c r="H114" s="257"/>
    </row>
    <row r="115" spans="2:8" s="190" customFormat="1" ht="82.5" customHeight="1">
      <c r="B115" s="272">
        <v>8</v>
      </c>
      <c r="C115" s="396" t="s">
        <v>236</v>
      </c>
      <c r="D115" s="397"/>
      <c r="E115" s="394" t="s">
        <v>176</v>
      </c>
      <c r="F115" s="395"/>
      <c r="G115" s="269"/>
      <c r="H115" s="193"/>
    </row>
    <row r="116" spans="2:8" s="190" customFormat="1" ht="33.950000000000003" customHeight="1">
      <c r="B116" s="272">
        <v>8</v>
      </c>
      <c r="C116" s="396" t="s">
        <v>136</v>
      </c>
      <c r="D116" s="397"/>
      <c r="E116" s="394" t="s">
        <v>238</v>
      </c>
      <c r="F116" s="395"/>
      <c r="G116" s="269"/>
      <c r="H116" s="193"/>
    </row>
    <row r="117" spans="2:8" s="190" customFormat="1" ht="33.950000000000003" customHeight="1">
      <c r="B117" s="272">
        <v>8</v>
      </c>
      <c r="C117" s="396" t="s">
        <v>239</v>
      </c>
      <c r="D117" s="397"/>
      <c r="E117" s="394" t="s">
        <v>240</v>
      </c>
      <c r="F117" s="395"/>
      <c r="G117" s="269"/>
      <c r="H117" s="193"/>
    </row>
    <row r="118" spans="2:8" s="190" customFormat="1" ht="33.950000000000003" customHeight="1">
      <c r="B118" s="272">
        <v>8</v>
      </c>
      <c r="C118" s="396" t="s">
        <v>241</v>
      </c>
      <c r="D118" s="397"/>
      <c r="E118" s="394" t="s">
        <v>242</v>
      </c>
      <c r="F118" s="395"/>
      <c r="G118" s="269"/>
      <c r="H118" s="193"/>
    </row>
    <row r="119" spans="2:8" s="190" customFormat="1" ht="46.5" customHeight="1">
      <c r="B119" s="272">
        <v>8</v>
      </c>
      <c r="C119" s="396" t="s">
        <v>121</v>
      </c>
      <c r="D119" s="397"/>
      <c r="E119" s="394" t="s">
        <v>237</v>
      </c>
      <c r="F119" s="395"/>
      <c r="G119" s="269"/>
      <c r="H119" s="193"/>
    </row>
    <row r="120" spans="2:8" ht="6.75" customHeight="1" thickBot="1">
      <c r="B120" s="256"/>
      <c r="C120" s="398"/>
      <c r="D120" s="399"/>
      <c r="E120" s="400"/>
      <c r="F120" s="401"/>
      <c r="G120" s="261"/>
      <c r="H120" s="257"/>
    </row>
    <row r="121" spans="2:8" ht="15.75" thickTop="1">
      <c r="B121" s="256"/>
      <c r="C121" s="270"/>
      <c r="D121" s="270"/>
      <c r="E121" s="271"/>
      <c r="F121" s="271"/>
      <c r="G121" s="261"/>
      <c r="H121" s="257"/>
    </row>
    <row r="122" spans="2:8" ht="15.75" thickBot="1">
      <c r="B122" s="258"/>
      <c r="C122" s="259"/>
      <c r="D122" s="259"/>
      <c r="E122" s="259"/>
      <c r="F122" s="259"/>
      <c r="G122" s="259"/>
      <c r="H122" s="260"/>
    </row>
    <row r="126" spans="2:8">
      <c r="B126" s="290" t="s">
        <v>258</v>
      </c>
    </row>
    <row r="127" spans="2:8" ht="48" customHeight="1">
      <c r="B127" s="414" t="s">
        <v>259</v>
      </c>
      <c r="C127" s="414"/>
    </row>
    <row r="128" spans="2:8">
      <c r="B128" s="415">
        <v>44342</v>
      </c>
      <c r="C128" s="415"/>
    </row>
  </sheetData>
  <sheetProtection sheet="1" scenarios="1" formatCells="0" formatColumns="0" formatRows="0"/>
  <autoFilter ref="B85:H119" xr:uid="{00000000-0009-0000-0000-000000000000}">
    <filterColumn colId="1" showButton="0"/>
    <filterColumn colId="3" showButton="0"/>
  </autoFilter>
  <mergeCells count="170">
    <mergeCell ref="B127:C127"/>
    <mergeCell ref="B128:C128"/>
    <mergeCell ref="C111:D111"/>
    <mergeCell ref="E111:F111"/>
    <mergeCell ref="C65:D65"/>
    <mergeCell ref="E65:F65"/>
    <mergeCell ref="C66:D66"/>
    <mergeCell ref="E66:F66"/>
    <mergeCell ref="C67:D67"/>
    <mergeCell ref="E67:F67"/>
    <mergeCell ref="C113:D113"/>
    <mergeCell ref="E113:F113"/>
    <mergeCell ref="C112:D112"/>
    <mergeCell ref="E112:F112"/>
    <mergeCell ref="C71:D71"/>
    <mergeCell ref="E71:F71"/>
    <mergeCell ref="C72:D72"/>
    <mergeCell ref="E72:F72"/>
    <mergeCell ref="C73:D73"/>
    <mergeCell ref="E73:F73"/>
    <mergeCell ref="C68:D68"/>
    <mergeCell ref="E68:F68"/>
    <mergeCell ref="C69:D69"/>
    <mergeCell ref="E69:F69"/>
    <mergeCell ref="B79:H79"/>
    <mergeCell ref="C93:D93"/>
    <mergeCell ref="C70:D70"/>
    <mergeCell ref="E70:F70"/>
    <mergeCell ref="C109:D109"/>
    <mergeCell ref="E109:F109"/>
    <mergeCell ref="C110:D110"/>
    <mergeCell ref="E110:F110"/>
    <mergeCell ref="C106:D106"/>
    <mergeCell ref="E106:F106"/>
    <mergeCell ref="C107:D107"/>
    <mergeCell ref="E107:F107"/>
    <mergeCell ref="C108:D108"/>
    <mergeCell ref="E108:F108"/>
    <mergeCell ref="C103:D103"/>
    <mergeCell ref="E103:F103"/>
    <mergeCell ref="E93:F93"/>
    <mergeCell ref="C94:D94"/>
    <mergeCell ref="E94:F94"/>
    <mergeCell ref="C90:D90"/>
    <mergeCell ref="E90:F90"/>
    <mergeCell ref="C91:D91"/>
    <mergeCell ref="E91:F91"/>
    <mergeCell ref="C92:D92"/>
    <mergeCell ref="C50:D50"/>
    <mergeCell ref="E50:F50"/>
    <mergeCell ref="C51:D51"/>
    <mergeCell ref="E51:F51"/>
    <mergeCell ref="C52:D52"/>
    <mergeCell ref="E52:F52"/>
    <mergeCell ref="C56:D56"/>
    <mergeCell ref="E56:F56"/>
    <mergeCell ref="C57:D57"/>
    <mergeCell ref="E57:F57"/>
    <mergeCell ref="C53:D53"/>
    <mergeCell ref="E53:F53"/>
    <mergeCell ref="C54:D54"/>
    <mergeCell ref="E54:F54"/>
    <mergeCell ref="C39:D39"/>
    <mergeCell ref="E39:F39"/>
    <mergeCell ref="B43:H43"/>
    <mergeCell ref="C99:D99"/>
    <mergeCell ref="E99:F99"/>
    <mergeCell ref="C49:D49"/>
    <mergeCell ref="E49:F49"/>
    <mergeCell ref="C98:D98"/>
    <mergeCell ref="E98:F98"/>
    <mergeCell ref="C40:D40"/>
    <mergeCell ref="E40:F40"/>
    <mergeCell ref="C41:D41"/>
    <mergeCell ref="E41:F41"/>
    <mergeCell ref="C55:D55"/>
    <mergeCell ref="E55:F55"/>
    <mergeCell ref="E96:F96"/>
    <mergeCell ref="C88:D88"/>
    <mergeCell ref="E88:F88"/>
    <mergeCell ref="B75:H75"/>
    <mergeCell ref="B77:H77"/>
    <mergeCell ref="C47:D47"/>
    <mergeCell ref="E47:F47"/>
    <mergeCell ref="C48:D48"/>
    <mergeCell ref="E48:F48"/>
    <mergeCell ref="C89:D89"/>
    <mergeCell ref="E89:F89"/>
    <mergeCell ref="E86:F86"/>
    <mergeCell ref="C87:D87"/>
    <mergeCell ref="E87:F87"/>
    <mergeCell ref="C114:D114"/>
    <mergeCell ref="E114:F114"/>
    <mergeCell ref="C102:D102"/>
    <mergeCell ref="E102:F102"/>
    <mergeCell ref="C104:D104"/>
    <mergeCell ref="E104:F104"/>
    <mergeCell ref="C105:D105"/>
    <mergeCell ref="E105:F105"/>
    <mergeCell ref="C95:D95"/>
    <mergeCell ref="E95:F95"/>
    <mergeCell ref="C97:D97"/>
    <mergeCell ref="E97:F97"/>
    <mergeCell ref="C96:D96"/>
    <mergeCell ref="C101:D101"/>
    <mergeCell ref="E101:F101"/>
    <mergeCell ref="C100:D100"/>
    <mergeCell ref="E100:F100"/>
    <mergeCell ref="E92:F92"/>
    <mergeCell ref="C86:D86"/>
    <mergeCell ref="C21:D21"/>
    <mergeCell ref="E21:F21"/>
    <mergeCell ref="C22:D22"/>
    <mergeCell ref="E22:F22"/>
    <mergeCell ref="C23:D23"/>
    <mergeCell ref="E23:F23"/>
    <mergeCell ref="B59:H59"/>
    <mergeCell ref="B61:H61"/>
    <mergeCell ref="B63:H63"/>
    <mergeCell ref="C24:D24"/>
    <mergeCell ref="E24:F24"/>
    <mergeCell ref="E30:F30"/>
    <mergeCell ref="C29:D29"/>
    <mergeCell ref="E29:F29"/>
    <mergeCell ref="C28:D28"/>
    <mergeCell ref="E28:F28"/>
    <mergeCell ref="C27:D27"/>
    <mergeCell ref="E27:F27"/>
    <mergeCell ref="C26:D26"/>
    <mergeCell ref="E26:F26"/>
    <mergeCell ref="C37:D37"/>
    <mergeCell ref="E37:F37"/>
    <mergeCell ref="C38:D38"/>
    <mergeCell ref="E38:F38"/>
    <mergeCell ref="C119:D119"/>
    <mergeCell ref="E119:F119"/>
    <mergeCell ref="C120:D120"/>
    <mergeCell ref="E120:F120"/>
    <mergeCell ref="C118:D118"/>
    <mergeCell ref="E118:F118"/>
    <mergeCell ref="C117:D117"/>
    <mergeCell ref="E117:F117"/>
    <mergeCell ref="C115:D115"/>
    <mergeCell ref="E115:F115"/>
    <mergeCell ref="C116:D116"/>
    <mergeCell ref="E116:F116"/>
    <mergeCell ref="B2:H2"/>
    <mergeCell ref="B4:H5"/>
    <mergeCell ref="B6:H6"/>
    <mergeCell ref="B7:H7"/>
    <mergeCell ref="C85:D85"/>
    <mergeCell ref="E85:F85"/>
    <mergeCell ref="B9:H9"/>
    <mergeCell ref="B11:H11"/>
    <mergeCell ref="B45:H45"/>
    <mergeCell ref="B15:H15"/>
    <mergeCell ref="B17:H17"/>
    <mergeCell ref="B13:H13"/>
    <mergeCell ref="B19:H19"/>
    <mergeCell ref="B14:H14"/>
    <mergeCell ref="B35:H35"/>
    <mergeCell ref="C25:D25"/>
    <mergeCell ref="E25:F25"/>
    <mergeCell ref="C31:D31"/>
    <mergeCell ref="E31:F31"/>
    <mergeCell ref="C32:D32"/>
    <mergeCell ref="E32:F32"/>
    <mergeCell ref="C33:D33"/>
    <mergeCell ref="E33:F33"/>
    <mergeCell ref="C30:D3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48"/>
  <sheetViews>
    <sheetView showGridLines="0" topLeftCell="A7" zoomScale="70" zoomScaleNormal="70" workbookViewId="0">
      <selection activeCell="C11" sqref="C11"/>
    </sheetView>
  </sheetViews>
  <sheetFormatPr baseColWidth="10" defaultColWidth="11.42578125" defaultRowHeight="14.25"/>
  <cols>
    <col min="1" max="1" width="21.42578125" style="10" customWidth="1"/>
    <col min="2" max="2" width="34" style="10" customWidth="1"/>
    <col min="3" max="3" width="26" style="10" customWidth="1"/>
    <col min="4" max="4" width="28.42578125" style="10" customWidth="1"/>
    <col min="5" max="5" width="35" style="10" customWidth="1"/>
    <col min="6" max="6" width="24.5703125" style="10" customWidth="1"/>
    <col min="7" max="7" width="30.85546875" style="10" customWidth="1"/>
    <col min="8" max="8" width="30" style="10" hidden="1" customWidth="1"/>
    <col min="9" max="9" width="26.28515625" style="10" customWidth="1"/>
    <col min="10" max="29" width="11.42578125" style="10" customWidth="1"/>
    <col min="30" max="30" width="8.140625" style="10" customWidth="1"/>
    <col min="31" max="35" width="32.28515625" style="10" customWidth="1"/>
    <col min="36" max="16377" width="11.42578125" style="10"/>
    <col min="16378" max="16384" width="25.42578125" style="10" customWidth="1"/>
  </cols>
  <sheetData>
    <row r="1" spans="1:9" s="9" customFormat="1" ht="84" customHeight="1">
      <c r="A1" s="338" t="e" vm="1">
        <v>#VALUE!</v>
      </c>
      <c r="B1" s="349" t="s">
        <v>301</v>
      </c>
      <c r="C1" s="349"/>
      <c r="D1" s="224" t="e" vm="2">
        <v>#VALUE!</v>
      </c>
      <c r="G1" s="163"/>
      <c r="H1" s="163"/>
      <c r="I1" s="163"/>
    </row>
    <row r="2" spans="1:9" s="9" customFormat="1" ht="11.25" customHeight="1">
      <c r="A2" s="221"/>
      <c r="B2" s="221"/>
      <c r="C2" s="222"/>
      <c r="D2" s="223"/>
      <c r="G2" s="163"/>
      <c r="H2" s="163"/>
      <c r="I2" s="163"/>
    </row>
    <row r="3" spans="1:9" ht="27" customHeight="1">
      <c r="A3" s="19" t="s">
        <v>143</v>
      </c>
      <c r="B3" s="417" t="s">
        <v>302</v>
      </c>
      <c r="C3" s="417"/>
      <c r="D3" s="418"/>
      <c r="E3" s="418"/>
      <c r="F3" s="341"/>
      <c r="G3" s="220"/>
    </row>
    <row r="4" spans="1:9" ht="15">
      <c r="A4" s="216"/>
      <c r="B4" s="218"/>
      <c r="C4" s="218"/>
      <c r="D4" s="219"/>
      <c r="E4" s="220"/>
      <c r="F4" s="217"/>
      <c r="G4" s="220"/>
    </row>
    <row r="5" spans="1:9" ht="21" customHeight="1">
      <c r="A5" s="416" t="s">
        <v>206</v>
      </c>
      <c r="B5" s="416" t="s">
        <v>69</v>
      </c>
      <c r="C5" s="416" t="s">
        <v>126</v>
      </c>
      <c r="D5" s="416" t="s">
        <v>125</v>
      </c>
      <c r="E5" s="416" t="s">
        <v>43</v>
      </c>
      <c r="F5" s="416" t="s">
        <v>44</v>
      </c>
      <c r="G5" s="416"/>
    </row>
    <row r="6" spans="1:9" ht="57" customHeight="1">
      <c r="A6" s="416"/>
      <c r="B6" s="416"/>
      <c r="C6" s="416"/>
      <c r="D6" s="416"/>
      <c r="E6" s="416"/>
      <c r="F6" s="146" t="s">
        <v>8</v>
      </c>
      <c r="G6" s="146" t="s">
        <v>152</v>
      </c>
      <c r="H6" s="146" t="s">
        <v>153</v>
      </c>
      <c r="I6" s="146" t="s">
        <v>151</v>
      </c>
    </row>
    <row r="7" spans="1:9" s="11" customFormat="1" ht="102.75" customHeight="1">
      <c r="A7" s="2" t="s">
        <v>11</v>
      </c>
      <c r="B7" s="2" t="s">
        <v>128</v>
      </c>
      <c r="C7" s="2" t="s">
        <v>282</v>
      </c>
      <c r="D7" s="2" t="s">
        <v>283</v>
      </c>
      <c r="E7" s="316" t="str">
        <f>+CONCATENATE(B7," ",C7," ",D7)</f>
        <v>Posibilidad de pérdida Reputacional por no realizar medidas correctivas de acuerdos a los resultados que arroja la encuesta de satisfacción debido a ausencias de planes de mejora que orienten el fortalecimiento del servicio.</v>
      </c>
      <c r="F7" s="2" t="s">
        <v>149</v>
      </c>
      <c r="G7" s="2" t="s">
        <v>68</v>
      </c>
      <c r="H7" s="315" t="str">
        <f>+IF(F7='11 FORMULAS'!$B$4,'11 FORMULAS'!$C$4,IF(F7='11 FORMULAS'!$B$6,'11 FORMULAS'!$C$6,IF(F7='11 FORMULAS'!$B$8,'11 FORMULAS'!$C$8,IF(F7='11 FORMULAS'!$B$10,'11 FORMULAS'!$C$10,""))))</f>
        <v/>
      </c>
      <c r="I7" s="315" t="str">
        <f>+G7&amp;H7</f>
        <v>Talento_Humano</v>
      </c>
    </row>
    <row r="8" spans="1:9" s="11" customFormat="1" ht="92.25" customHeight="1">
      <c r="A8" s="2" t="s">
        <v>12</v>
      </c>
      <c r="B8" s="2" t="s">
        <v>129</v>
      </c>
      <c r="C8" s="2" t="s">
        <v>284</v>
      </c>
      <c r="D8" s="2" t="s">
        <v>285</v>
      </c>
      <c r="E8" s="316" t="str">
        <f t="shared" ref="E8:E24" si="0">+CONCATENATE(B8," ",C8," ",D8)</f>
        <v>Posibilidad de pérdida Económica y Reputacional por incumplimiento en los términos de ley para la atención de PQRS debido a la falta de seguimiento y control a los tiempos de respuesta de los PQRS.</v>
      </c>
      <c r="F8" s="2" t="s">
        <v>149</v>
      </c>
      <c r="G8" s="2" t="s">
        <v>68</v>
      </c>
      <c r="H8" s="315" t="str">
        <f>+IF(F8='11 FORMULAS'!$B$4,'11 FORMULAS'!$C$4,IF(F8='11 FORMULAS'!$B$6,'11 FORMULAS'!$C$6,IF(F8='11 FORMULAS'!$B$8,'11 FORMULAS'!$C$8,IF(F8='11 FORMULAS'!$B$10,'11 FORMULAS'!$C$10,""))))</f>
        <v/>
      </c>
      <c r="I8" s="315" t="str">
        <f t="shared" ref="I8:I24" si="1">+G8&amp;H8</f>
        <v>Talento_Humano</v>
      </c>
    </row>
    <row r="9" spans="1:9" s="131" customFormat="1" ht="110.25" customHeight="1">
      <c r="A9" s="2" t="s">
        <v>13</v>
      </c>
      <c r="B9" s="2" t="s">
        <v>128</v>
      </c>
      <c r="C9" s="348" t="s">
        <v>272</v>
      </c>
      <c r="D9" s="2" t="s">
        <v>286</v>
      </c>
      <c r="E9" s="317" t="str">
        <f t="shared" si="0"/>
        <v>Posibilidad de pérdida Reputacional por incumplimiento en la atención de los servicios complementarios solicitados por los usuarios debido a deficiencias en el seguimiento y control en la atención de los servicios complementarios.</v>
      </c>
      <c r="F9" s="2" t="s">
        <v>149</v>
      </c>
      <c r="G9" s="2" t="s">
        <v>68</v>
      </c>
      <c r="H9" s="318" t="str">
        <f>+IF(F9='11 FORMULAS'!$B$4,'11 FORMULAS'!$C$4,IF(F9='11 FORMULAS'!$B$6,'11 FORMULAS'!$C$6,IF(F9='11 FORMULAS'!$B$8,'11 FORMULAS'!$C$8,IF(F9='11 FORMULAS'!$B$10,'11 FORMULAS'!$C$10,""))))</f>
        <v/>
      </c>
      <c r="I9" s="318" t="str">
        <f t="shared" si="1"/>
        <v>Talento_Humano</v>
      </c>
    </row>
    <row r="10" spans="1:9" s="131" customFormat="1" ht="90.75" customHeight="1">
      <c r="A10" s="2" t="s">
        <v>14</v>
      </c>
      <c r="B10" s="2" t="s">
        <v>128</v>
      </c>
      <c r="C10" s="2" t="s">
        <v>303</v>
      </c>
      <c r="D10" s="2" t="s">
        <v>304</v>
      </c>
      <c r="E10" s="317" t="str">
        <f t="shared" si="0"/>
        <v>Posibilidad de pérdida Reputacional por incumplimiento en la entrega de bienes y servicios por parte de los proveedores debido a deficiencias en el seguimiento y control de la gestión contractual.</v>
      </c>
      <c r="F10" s="2" t="s">
        <v>149</v>
      </c>
      <c r="G10" s="2" t="s">
        <v>68</v>
      </c>
      <c r="H10" s="318" t="str">
        <f>+IF(F10='11 FORMULAS'!$B$4,'11 FORMULAS'!$C$4,IF(F10='11 FORMULAS'!$B$6,'11 FORMULAS'!$C$6,IF(F10='11 FORMULAS'!$B$8,'11 FORMULAS'!$C$8,IF(F10='11 FORMULAS'!$B$10,'11 FORMULAS'!$C$10,""))))</f>
        <v/>
      </c>
      <c r="I10" s="318" t="str">
        <f t="shared" si="1"/>
        <v>Talento_Humano</v>
      </c>
    </row>
    <row r="11" spans="1:9" ht="105" customHeight="1">
      <c r="A11" s="2" t="s">
        <v>270</v>
      </c>
      <c r="B11" s="2" t="s">
        <v>128</v>
      </c>
      <c r="C11" s="348" t="s">
        <v>305</v>
      </c>
      <c r="D11" s="2" t="s">
        <v>306</v>
      </c>
      <c r="E11" s="317" t="str">
        <f t="shared" si="0"/>
        <v>Posibilidad de pérdida Reputacional por fallas en el software de facturación debido a deficiencias en el funcionamiento o mantenimiento del sistema de facturación</v>
      </c>
      <c r="F11" s="2" t="s">
        <v>147</v>
      </c>
      <c r="G11" s="2" t="s">
        <v>68</v>
      </c>
      <c r="H11" s="315" t="str">
        <f>+IF(F11='11 FORMULAS'!$B$4,'11 FORMULAS'!$C$4,IF(F11='11 FORMULAS'!$B$6,'11 FORMULAS'!$C$6,IF(F11='11 FORMULAS'!$B$8,'11 FORMULAS'!$C$8,IF(F11='11 FORMULAS'!$B$10,'11 FORMULAS'!$C$10,""))))</f>
        <v>Tecnologías</v>
      </c>
      <c r="I11" s="315" t="s">
        <v>123</v>
      </c>
    </row>
    <row r="12" spans="1:9" ht="85.5">
      <c r="A12" s="2" t="s">
        <v>15</v>
      </c>
      <c r="B12" s="2" t="s">
        <v>307</v>
      </c>
      <c r="C12" s="2" t="s">
        <v>308</v>
      </c>
      <c r="D12" s="2" t="s">
        <v>309</v>
      </c>
      <c r="E12" s="317" t="str">
        <f t="shared" ref="E12" si="2">+CONCATENATE(B12," ",C12," ",D12)</f>
        <v>Posibilidad de afectación operativa y financiera por sabotaje cibernético en los pagos de insumos debido a vulnerabilidades en la seguridad de los medios digitales utilizados para las transacciones.</v>
      </c>
      <c r="F12" s="2" t="s">
        <v>145</v>
      </c>
      <c r="G12" s="2" t="s">
        <v>68</v>
      </c>
      <c r="H12" s="315" t="str">
        <f>+IF(F12='11 FORMULAS'!$B$4,'11 FORMULAS'!$C$4,IF(F12='11 FORMULAS'!$B$6,'11 FORMULAS'!$C$6,IF(F12='11 FORMULAS'!$B$8,'11 FORMULAS'!$C$8,IF(F12='11 FORMULAS'!$B$10,'11 FORMULAS'!$C$10,""))))</f>
        <v>Evento_Externo</v>
      </c>
      <c r="I12" s="315" t="s">
        <v>123</v>
      </c>
    </row>
    <row r="13" spans="1:9" s="12" customFormat="1" ht="34.5" customHeight="1">
      <c r="A13" s="2" t="s">
        <v>271</v>
      </c>
      <c r="B13" s="2"/>
      <c r="C13" s="2"/>
      <c r="D13" s="2"/>
      <c r="E13" s="149"/>
      <c r="F13" s="3"/>
      <c r="G13" s="3"/>
      <c r="H13" s="164" t="str">
        <f>+IF(F13='11 FORMULAS'!$B$4,'11 FORMULAS'!$C$4,IF(F13='11 FORMULAS'!$B$6,'11 FORMULAS'!$C$6,IF(F13='11 FORMULAS'!$B$8,'11 FORMULAS'!$C$8,IF(F13='11 FORMULAS'!$B$10,'11 FORMULAS'!$C$10,""))))</f>
        <v/>
      </c>
      <c r="I13" s="164" t="str">
        <f t="shared" si="1"/>
        <v/>
      </c>
    </row>
    <row r="14" spans="1:9" s="12" customFormat="1" ht="35.1" customHeight="1">
      <c r="A14" s="2" t="s">
        <v>16</v>
      </c>
      <c r="B14" s="2"/>
      <c r="C14" s="2"/>
      <c r="D14" s="2"/>
      <c r="E14" s="149"/>
      <c r="F14" s="3"/>
      <c r="G14" s="3"/>
      <c r="H14" s="164" t="str">
        <f>+IF(F14='11 FORMULAS'!$B$4,'11 FORMULAS'!$C$4,IF(F14='11 FORMULAS'!$B$6,'11 FORMULAS'!$C$6,IF(F14='11 FORMULAS'!$B$8,'11 FORMULAS'!$C$8,IF(F14='11 FORMULAS'!$B$10,'11 FORMULAS'!$C$10,""))))</f>
        <v/>
      </c>
      <c r="I14" s="164" t="str">
        <f t="shared" si="1"/>
        <v/>
      </c>
    </row>
    <row r="15" spans="1:9" s="12" customFormat="1" ht="35.1" customHeight="1">
      <c r="A15" s="2" t="s">
        <v>17</v>
      </c>
      <c r="B15" s="2"/>
      <c r="C15" s="2"/>
      <c r="D15" s="2"/>
      <c r="E15" s="149" t="str">
        <f t="shared" si="0"/>
        <v xml:space="preserve">  </v>
      </c>
      <c r="F15" s="3"/>
      <c r="G15" s="3"/>
      <c r="H15" s="164" t="str">
        <f>+IF(F15='11 FORMULAS'!$B$4,'11 FORMULAS'!$C$4,IF(F15='11 FORMULAS'!$B$6,'11 FORMULAS'!$C$6,IF(F15='11 FORMULAS'!$B$8,'11 FORMULAS'!$C$8,IF(F15='11 FORMULAS'!$B$10,'11 FORMULAS'!$C$10,""))))</f>
        <v/>
      </c>
      <c r="I15" s="164" t="str">
        <f t="shared" si="1"/>
        <v/>
      </c>
    </row>
    <row r="16" spans="1:9" s="12" customFormat="1" ht="35.1" customHeight="1">
      <c r="A16" s="2" t="s">
        <v>29</v>
      </c>
      <c r="B16" s="2"/>
      <c r="C16" s="2"/>
      <c r="D16" s="2"/>
      <c r="E16" s="149" t="str">
        <f t="shared" si="0"/>
        <v xml:space="preserve">  </v>
      </c>
      <c r="F16" s="3"/>
      <c r="G16" s="3"/>
      <c r="H16" s="164" t="str">
        <f>+IF(F16='11 FORMULAS'!$B$4,'11 FORMULAS'!$C$4,IF(F16='11 FORMULAS'!$B$6,'11 FORMULAS'!$C$6,IF(F16='11 FORMULAS'!$B$8,'11 FORMULAS'!$C$8,IF(F16='11 FORMULAS'!$B$10,'11 FORMULAS'!$C$10,""))))</f>
        <v/>
      </c>
      <c r="I16" s="164" t="str">
        <f t="shared" si="1"/>
        <v/>
      </c>
    </row>
    <row r="17" spans="1:9" s="12" customFormat="1" ht="35.1" customHeight="1">
      <c r="A17" s="2" t="s">
        <v>30</v>
      </c>
      <c r="B17" s="2"/>
      <c r="C17" s="2"/>
      <c r="D17" s="2"/>
      <c r="E17" s="149" t="str">
        <f t="shared" si="0"/>
        <v xml:space="preserve">  </v>
      </c>
      <c r="F17" s="3"/>
      <c r="G17" s="3"/>
      <c r="H17" s="164" t="str">
        <f>+IF(F17='11 FORMULAS'!$B$4,'11 FORMULAS'!$C$4,IF(F17='11 FORMULAS'!$B$6,'11 FORMULAS'!$C$6,IF(F17='11 FORMULAS'!$B$8,'11 FORMULAS'!$C$8,IF(F17='11 FORMULAS'!$B$10,'11 FORMULAS'!$C$10,""))))</f>
        <v/>
      </c>
      <c r="I17" s="164" t="str">
        <f t="shared" si="1"/>
        <v/>
      </c>
    </row>
    <row r="18" spans="1:9" s="12" customFormat="1" ht="35.1" customHeight="1">
      <c r="A18" s="2" t="s">
        <v>31</v>
      </c>
      <c r="B18" s="2"/>
      <c r="C18" s="2"/>
      <c r="D18" s="2"/>
      <c r="E18" s="149" t="str">
        <f t="shared" si="0"/>
        <v xml:space="preserve">  </v>
      </c>
      <c r="F18" s="3"/>
      <c r="G18" s="3"/>
      <c r="H18" s="164" t="str">
        <f>+IF(F18='11 FORMULAS'!$B$4,'11 FORMULAS'!$C$4,IF(F18='11 FORMULAS'!$B$6,'11 FORMULAS'!$C$6,IF(F18='11 FORMULAS'!$B$8,'11 FORMULAS'!$C$8,IF(F18='11 FORMULAS'!$B$10,'11 FORMULAS'!$C$10,""))))</f>
        <v/>
      </c>
      <c r="I18" s="164" t="str">
        <f t="shared" si="1"/>
        <v/>
      </c>
    </row>
    <row r="19" spans="1:9" s="12" customFormat="1" ht="35.1" customHeight="1">
      <c r="A19" s="2" t="s">
        <v>32</v>
      </c>
      <c r="B19" s="2"/>
      <c r="C19" s="2"/>
      <c r="D19" s="2"/>
      <c r="E19" s="149" t="str">
        <f t="shared" si="0"/>
        <v xml:space="preserve">  </v>
      </c>
      <c r="F19" s="3"/>
      <c r="G19" s="3"/>
      <c r="H19" s="164" t="str">
        <f>+IF(F19='11 FORMULAS'!$B$4,'11 FORMULAS'!$C$4,IF(F19='11 FORMULAS'!$B$6,'11 FORMULAS'!$C$6,IF(F19='11 FORMULAS'!$B$8,'11 FORMULAS'!$C$8,IF(F19='11 FORMULAS'!$B$10,'11 FORMULAS'!$C$10,""))))</f>
        <v/>
      </c>
      <c r="I19" s="164" t="str">
        <f t="shared" si="1"/>
        <v/>
      </c>
    </row>
    <row r="20" spans="1:9" s="12" customFormat="1" ht="35.1" customHeight="1">
      <c r="A20" s="2" t="s">
        <v>33</v>
      </c>
      <c r="B20" s="2"/>
      <c r="C20" s="2"/>
      <c r="D20" s="2"/>
      <c r="E20" s="149" t="str">
        <f t="shared" si="0"/>
        <v xml:space="preserve">  </v>
      </c>
      <c r="F20" s="3"/>
      <c r="G20" s="3"/>
      <c r="H20" s="164" t="str">
        <f>+IF(F20='11 FORMULAS'!$B$4,'11 FORMULAS'!$C$4,IF(F20='11 FORMULAS'!$B$6,'11 FORMULAS'!$C$6,IF(F20='11 FORMULAS'!$B$8,'11 FORMULAS'!$C$8,IF(F20='11 FORMULAS'!$B$10,'11 FORMULAS'!$C$10,""))))</f>
        <v/>
      </c>
      <c r="I20" s="164" t="str">
        <f t="shared" si="1"/>
        <v/>
      </c>
    </row>
    <row r="21" spans="1:9" s="12" customFormat="1" ht="35.1" customHeight="1">
      <c r="A21" s="2" t="s">
        <v>34</v>
      </c>
      <c r="B21" s="2"/>
      <c r="C21" s="2"/>
      <c r="D21" s="2"/>
      <c r="E21" s="149" t="str">
        <f t="shared" si="0"/>
        <v xml:space="preserve">  </v>
      </c>
      <c r="F21" s="3"/>
      <c r="G21" s="3"/>
      <c r="H21" s="164" t="str">
        <f>+IF(F21='11 FORMULAS'!$B$4,'11 FORMULAS'!$C$4,IF(F21='11 FORMULAS'!$B$6,'11 FORMULAS'!$C$6,IF(F21='11 FORMULAS'!$B$8,'11 FORMULAS'!$C$8,IF(F21='11 FORMULAS'!$B$10,'11 FORMULAS'!$C$10,""))))</f>
        <v/>
      </c>
      <c r="I21" s="164" t="str">
        <f t="shared" si="1"/>
        <v/>
      </c>
    </row>
    <row r="22" spans="1:9" s="12" customFormat="1" ht="35.1" customHeight="1">
      <c r="A22" s="2" t="s">
        <v>35</v>
      </c>
      <c r="B22" s="2"/>
      <c r="C22" s="2"/>
      <c r="D22" s="2"/>
      <c r="E22" s="149" t="str">
        <f t="shared" si="0"/>
        <v xml:space="preserve">  </v>
      </c>
      <c r="F22" s="3"/>
      <c r="G22" s="3"/>
      <c r="H22" s="164" t="str">
        <f>+IF(F22='11 FORMULAS'!$B$4,'11 FORMULAS'!$C$4,IF(F22='11 FORMULAS'!$B$6,'11 FORMULAS'!$C$6,IF(F22='11 FORMULAS'!$B$8,'11 FORMULAS'!$C$8,IF(F22='11 FORMULAS'!$B$10,'11 FORMULAS'!$C$10,""))))</f>
        <v/>
      </c>
      <c r="I22" s="164" t="str">
        <f t="shared" si="1"/>
        <v/>
      </c>
    </row>
    <row r="23" spans="1:9" s="12" customFormat="1" ht="35.1" customHeight="1">
      <c r="A23" s="2" t="s">
        <v>36</v>
      </c>
      <c r="B23" s="2"/>
      <c r="C23" s="2"/>
      <c r="D23" s="2"/>
      <c r="E23" s="149" t="str">
        <f t="shared" si="0"/>
        <v xml:space="preserve">  </v>
      </c>
      <c r="F23" s="3"/>
      <c r="G23" s="3"/>
      <c r="H23" s="164" t="str">
        <f>+IF(F23='11 FORMULAS'!$B$4,'11 FORMULAS'!$C$4,IF(F23='11 FORMULAS'!$B$6,'11 FORMULAS'!$C$6,IF(F23='11 FORMULAS'!$B$8,'11 FORMULAS'!$C$8,IF(F23='11 FORMULAS'!$B$10,'11 FORMULAS'!$C$10,""))))</f>
        <v/>
      </c>
      <c r="I23" s="164" t="str">
        <f t="shared" si="1"/>
        <v/>
      </c>
    </row>
    <row r="24" spans="1:9" s="12" customFormat="1" ht="35.1" customHeight="1">
      <c r="A24" s="2" t="s">
        <v>37</v>
      </c>
      <c r="B24" s="2"/>
      <c r="C24" s="2"/>
      <c r="D24" s="2"/>
      <c r="E24" s="149" t="str">
        <f t="shared" si="0"/>
        <v xml:space="preserve">  </v>
      </c>
      <c r="F24" s="3"/>
      <c r="G24" s="3"/>
      <c r="H24" s="164" t="str">
        <f>+IF(F24='11 FORMULAS'!$B$4,'11 FORMULAS'!$C$4,IF(F24='11 FORMULAS'!$B$6,'11 FORMULAS'!$C$6,IF(F24='11 FORMULAS'!$B$8,'11 FORMULAS'!$C$8,IF(F24='11 FORMULAS'!$B$10,'11 FORMULAS'!$C$10,""))))</f>
        <v/>
      </c>
      <c r="I24" s="164" t="str">
        <f t="shared" si="1"/>
        <v/>
      </c>
    </row>
    <row r="25" spans="1:9" s="12" customFormat="1" ht="18">
      <c r="A25" s="13"/>
      <c r="B25" s="13"/>
      <c r="C25" s="13"/>
      <c r="D25" s="13"/>
      <c r="E25" s="14"/>
      <c r="F25" s="15"/>
      <c r="G25" s="15"/>
    </row>
    <row r="26" spans="1:9">
      <c r="A26" s="9"/>
      <c r="B26" s="9"/>
      <c r="C26" s="9"/>
      <c r="D26" s="9"/>
      <c r="F26" s="9"/>
      <c r="G26" s="163"/>
    </row>
    <row r="27" spans="1:9">
      <c r="A27" s="9"/>
      <c r="B27" s="9"/>
      <c r="C27" s="9"/>
      <c r="D27" s="9"/>
      <c r="F27" s="9"/>
      <c r="G27" s="163"/>
    </row>
    <row r="28" spans="1:9">
      <c r="A28" s="16"/>
      <c r="B28" s="16"/>
      <c r="C28" s="16"/>
      <c r="D28" s="16"/>
      <c r="F28" s="16"/>
      <c r="G28" s="16"/>
    </row>
    <row r="29" spans="1:9">
      <c r="A29" s="9"/>
      <c r="B29" s="9"/>
      <c r="C29" s="9"/>
      <c r="D29" s="9"/>
      <c r="F29" s="9"/>
      <c r="G29" s="163"/>
    </row>
    <row r="30" spans="1:9">
      <c r="A30" s="9"/>
      <c r="B30" s="9"/>
      <c r="C30" s="9"/>
      <c r="D30" s="9"/>
      <c r="F30" s="9"/>
      <c r="G30" s="163"/>
    </row>
    <row r="31" spans="1:9">
      <c r="A31" s="9"/>
      <c r="B31" s="9"/>
      <c r="C31" s="9"/>
      <c r="D31" s="9"/>
      <c r="F31" s="9"/>
      <c r="G31" s="163"/>
    </row>
    <row r="35" spans="29:31" ht="14.25" customHeight="1"/>
    <row r="39" spans="29:31" ht="14.25" customHeight="1">
      <c r="AC39" s="17"/>
    </row>
    <row r="40" spans="29:31">
      <c r="AE40" s="17"/>
    </row>
    <row r="41" spans="29:31">
      <c r="AE41" s="17"/>
    </row>
    <row r="42" spans="29:31">
      <c r="AE42" s="17"/>
    </row>
    <row r="43" spans="29:31">
      <c r="AE43" s="17"/>
    </row>
    <row r="44" spans="29:31">
      <c r="AE44" s="17"/>
    </row>
    <row r="45" spans="29:31">
      <c r="AE45" s="17"/>
    </row>
    <row r="46" spans="29:31">
      <c r="AE46" s="17"/>
    </row>
    <row r="47" spans="29:31" ht="14.25" customHeight="1">
      <c r="AE47" s="17"/>
    </row>
    <row r="48" spans="29:31">
      <c r="AE48" s="17"/>
    </row>
  </sheetData>
  <sheetProtection formatCells="0" formatColumns="0" formatRows="0" sort="0" autoFilter="0" pivotTables="0"/>
  <mergeCells count="9">
    <mergeCell ref="B1:C1"/>
    <mergeCell ref="A5:A6"/>
    <mergeCell ref="E5:E6"/>
    <mergeCell ref="B3:C3"/>
    <mergeCell ref="F5:G5"/>
    <mergeCell ref="B5:B6"/>
    <mergeCell ref="C5:C6"/>
    <mergeCell ref="D5:D6"/>
    <mergeCell ref="D3:E3"/>
  </mergeCells>
  <phoneticPr fontId="17" type="noConversion"/>
  <dataValidations count="2">
    <dataValidation type="list" allowBlank="1" showInputMessage="1" showErrorMessage="1" sqref="F25 F7" xr:uid="{00000000-0002-0000-0100-000000000000}">
      <formula1>Tipo</formula1>
    </dataValidation>
    <dataValidation type="list" allowBlank="1" showInputMessage="1" showErrorMessage="1" sqref="G7:G24" xr:uid="{00000000-0002-0000-0100-000001000000}">
      <formula1>INDIRECT(F7)</formula1>
    </dataValidation>
  </dataValidations>
  <printOptions horizontalCentered="1"/>
  <pageMargins left="0.31496062992125984" right="0.27559055118110237" top="0.23622047244094491" bottom="0.15748031496062992" header="0" footer="0"/>
  <pageSetup paperSize="5" scale="65" orientation="landscape" r:id="rId1"/>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'11 FORMULAS'!$T$3:$T$6</xm:f>
          </x14:formula1>
          <xm:sqref>B7:B11 B13:B24</xm:sqref>
        </x14:dataValidation>
        <x14:dataValidation type="list" allowBlank="1" showInputMessage="1" showErrorMessage="1" xr:uid="{00000000-0002-0000-0100-000003000000}">
          <x14:formula1>
            <xm:f>'11 FORMULAS'!$A$4:$A$12</xm:f>
          </x14:formula1>
          <xm:sqref>F8:F24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1:Y25"/>
  <sheetViews>
    <sheetView showGridLines="0" view="pageBreakPreview" topLeftCell="A9" zoomScale="70" zoomScaleNormal="55" zoomScaleSheetLayoutView="70" workbookViewId="0">
      <selection activeCell="K10" sqref="K10:N13"/>
    </sheetView>
  </sheetViews>
  <sheetFormatPr baseColWidth="10" defaultColWidth="14.28515625" defaultRowHeight="14.25"/>
  <cols>
    <col min="1" max="1" width="23.28515625" style="10" customWidth="1"/>
    <col min="2" max="2" width="46.140625" style="47" customWidth="1"/>
    <col min="3" max="3" width="22.5703125" style="47" customWidth="1"/>
    <col min="4" max="4" width="25" style="10" customWidth="1"/>
    <col min="5" max="5" width="17" style="21" customWidth="1"/>
    <col min="6" max="6" width="18.140625" style="10" customWidth="1"/>
    <col min="7" max="7" width="18.85546875" style="21" customWidth="1"/>
    <col min="8" max="8" width="11.140625" style="21" customWidth="1"/>
    <col min="9" max="9" width="10.5703125" style="21" customWidth="1"/>
    <col min="10" max="10" width="22.7109375" style="21" customWidth="1"/>
    <col min="11" max="11" width="10.140625" style="21" customWidth="1"/>
    <col min="12" max="12" width="11.140625" style="21" customWidth="1"/>
    <col min="13" max="13" width="16.28515625" style="206" customWidth="1"/>
    <col min="14" max="14" width="14.42578125" style="206" customWidth="1"/>
    <col min="15" max="15" width="8.5703125" style="10" customWidth="1"/>
    <col min="16" max="16" width="21.7109375" style="10" customWidth="1"/>
    <col min="17" max="17" width="32.85546875" style="10" customWidth="1"/>
    <col min="18" max="18" width="9.5703125" style="47" customWidth="1"/>
    <col min="19" max="19" width="8.85546875" style="47" customWidth="1"/>
    <col min="20" max="20" width="17.85546875" style="10" customWidth="1"/>
    <col min="21" max="21" width="5.5703125" style="10" customWidth="1"/>
    <col min="22" max="22" width="14.140625" style="10" bestFit="1" customWidth="1"/>
    <col min="23" max="23" width="14.85546875" style="10" bestFit="1" customWidth="1"/>
    <col min="24" max="24" width="24.140625" style="10" customWidth="1"/>
    <col min="25" max="25" width="54.42578125" style="10" customWidth="1"/>
    <col min="26" max="29" width="24.140625" style="10" customWidth="1"/>
    <col min="30" max="256" width="11.42578125" style="10" customWidth="1"/>
    <col min="257" max="257" width="12.7109375" style="10" customWidth="1"/>
    <col min="258" max="258" width="47" style="10" customWidth="1"/>
    <col min="259" max="259" width="35" style="10" customWidth="1"/>
    <col min="260" max="16384" width="14.28515625" style="10"/>
  </cols>
  <sheetData>
    <row r="1" spans="1:25" ht="67.5" customHeight="1">
      <c r="A1" s="338" t="e" vm="1">
        <v>#VALUE!</v>
      </c>
      <c r="B1" s="349" t="s">
        <v>301</v>
      </c>
      <c r="C1" s="349"/>
      <c r="D1" s="224" t="e" vm="2">
        <v>#VALUE!</v>
      </c>
      <c r="E1" s="20"/>
      <c r="G1" s="20"/>
      <c r="H1" s="20"/>
      <c r="I1" s="20"/>
      <c r="J1" s="20"/>
      <c r="K1" s="20"/>
      <c r="L1" s="20"/>
      <c r="M1" s="201"/>
      <c r="N1" s="201"/>
    </row>
    <row r="2" spans="1:25" s="9" customFormat="1" ht="15">
      <c r="A2" s="225"/>
      <c r="B2" s="22"/>
      <c r="C2" s="213"/>
      <c r="D2" s="49"/>
      <c r="E2" s="20"/>
      <c r="G2" s="226"/>
      <c r="H2" s="227"/>
      <c r="I2" s="20"/>
      <c r="J2" s="20"/>
      <c r="K2" s="20"/>
      <c r="L2" s="20"/>
      <c r="M2" s="201"/>
      <c r="N2" s="201"/>
      <c r="R2" s="170"/>
      <c r="S2" s="170"/>
    </row>
    <row r="3" spans="1:25" s="9" customFormat="1" ht="25.5" customHeight="1">
      <c r="A3" s="19" t="s">
        <v>143</v>
      </c>
      <c r="B3" s="359" t="str">
        <f>+IF('2 CONTEXTO E IDENTIFICACIÓN'!$B$3="","",'2 CONTEXTO E IDENTIFICACIÓN'!$B$3)</f>
        <v xml:space="preserve">GESTIÓN COMERCIAL </v>
      </c>
      <c r="C3" s="359"/>
      <c r="D3" s="359"/>
      <c r="E3" s="20"/>
      <c r="G3" s="212"/>
      <c r="H3" s="319"/>
      <c r="I3" s="211"/>
      <c r="J3" s="319"/>
      <c r="K3" s="20"/>
      <c r="L3" s="20"/>
      <c r="M3" s="201"/>
      <c r="N3" s="201"/>
      <c r="R3" s="170"/>
      <c r="S3" s="170"/>
    </row>
    <row r="4" spans="1:25" s="9" customFormat="1" ht="15.75" thickBot="1">
      <c r="A4" s="216"/>
      <c r="B4" s="360" t="str">
        <f>+IF('2 CONTEXTO E IDENTIFICACIÓN'!$D$3="","",'2 CONTEXTO E IDENTIFICACIÓN'!$D$3)</f>
        <v/>
      </c>
      <c r="C4" s="360"/>
      <c r="D4" s="360"/>
      <c r="E4" s="23"/>
      <c r="F4" s="23"/>
      <c r="R4" s="170"/>
      <c r="S4" s="170"/>
    </row>
    <row r="5" spans="1:25" s="9" customFormat="1" ht="15.75" thickBot="1">
      <c r="A5" s="216"/>
      <c r="B5" s="215"/>
      <c r="C5" s="215"/>
      <c r="D5" s="215"/>
      <c r="E5" s="23"/>
      <c r="F5" s="23"/>
      <c r="G5" s="426" t="s">
        <v>67</v>
      </c>
      <c r="H5" s="427"/>
      <c r="I5" s="427"/>
      <c r="J5" s="427"/>
      <c r="K5" s="427"/>
      <c r="L5" s="427"/>
      <c r="M5" s="427"/>
      <c r="N5" s="428"/>
      <c r="R5" s="170"/>
      <c r="S5" s="170"/>
    </row>
    <row r="6" spans="1:25" s="24" customFormat="1" ht="14.1" customHeight="1" thickBot="1">
      <c r="A6" s="293"/>
      <c r="C6" s="426" t="s">
        <v>72</v>
      </c>
      <c r="D6" s="427"/>
      <c r="E6" s="427"/>
      <c r="F6" s="428"/>
      <c r="G6" s="429" t="s">
        <v>156</v>
      </c>
      <c r="H6" s="430"/>
      <c r="I6" s="431"/>
      <c r="J6" s="429" t="s">
        <v>57</v>
      </c>
      <c r="K6" s="430"/>
      <c r="L6" s="431"/>
      <c r="M6" s="429" t="s">
        <v>183</v>
      </c>
      <c r="N6" s="431"/>
      <c r="P6" s="422" t="s">
        <v>2</v>
      </c>
      <c r="Q6" s="423"/>
      <c r="R6" s="424"/>
      <c r="S6" s="424"/>
      <c r="T6" s="425"/>
      <c r="V6" s="419" t="s">
        <v>4</v>
      </c>
      <c r="W6" s="420"/>
      <c r="X6" s="420"/>
      <c r="Y6" s="421"/>
    </row>
    <row r="7" spans="1:25" s="148" customFormat="1" ht="42.75">
      <c r="A7" s="294" t="s">
        <v>181</v>
      </c>
      <c r="B7" s="295" t="s">
        <v>180</v>
      </c>
      <c r="C7" s="197" t="s">
        <v>184</v>
      </c>
      <c r="D7" s="198" t="s">
        <v>46</v>
      </c>
      <c r="E7" s="199" t="s">
        <v>179</v>
      </c>
      <c r="F7" s="200" t="s">
        <v>182</v>
      </c>
      <c r="G7" s="175" t="s">
        <v>156</v>
      </c>
      <c r="H7" s="176" t="s">
        <v>247</v>
      </c>
      <c r="I7" s="179" t="s">
        <v>45</v>
      </c>
      <c r="J7" s="175" t="s">
        <v>57</v>
      </c>
      <c r="K7" s="176" t="s">
        <v>247</v>
      </c>
      <c r="L7" s="179" t="s">
        <v>45</v>
      </c>
      <c r="M7" s="175" t="s">
        <v>158</v>
      </c>
      <c r="N7" s="177" t="s">
        <v>157</v>
      </c>
      <c r="P7" s="26" t="s">
        <v>45</v>
      </c>
      <c r="Q7" s="27" t="s">
        <v>46</v>
      </c>
      <c r="R7" s="168" t="s">
        <v>155</v>
      </c>
      <c r="S7" s="168" t="s">
        <v>154</v>
      </c>
      <c r="T7" s="28" t="s">
        <v>47</v>
      </c>
      <c r="V7" s="26" t="s">
        <v>45</v>
      </c>
      <c r="W7" s="27" t="s">
        <v>56</v>
      </c>
      <c r="X7" s="27" t="s">
        <v>71</v>
      </c>
      <c r="Y7" s="28" t="s">
        <v>57</v>
      </c>
    </row>
    <row r="8" spans="1:25" ht="90.75" customHeight="1">
      <c r="A8" s="29" t="str">
        <f>'2 CONTEXTO E IDENTIFICACIÓN'!A7</f>
        <v>R1</v>
      </c>
      <c r="B8" s="296" t="str">
        <f>+'2 CONTEXTO E IDENTIFICACIÓN'!E7</f>
        <v>Posibilidad de pérdida Reputacional por no realizar medidas correctivas de acuerdos a los resultados que arroja la encuesta de satisfacción debido a ausencias de planes de mejora que orienten el fortalecimiento del servicio.</v>
      </c>
      <c r="C8" s="194">
        <v>1</v>
      </c>
      <c r="D8" s="171" t="str">
        <f>+IF(C8="","",IF(C8&lt;=$S$8,$Q$8,IF(C8&lt;=$S$9,$Q$9,IF(C8&lt;=$S$10,$Q$10,IF(C8&lt;=$S$11,$Q$11,IF(C8&gt;=$R$12,$Q$12,""))))))</f>
        <v>La actividad que conlleva el riesgo se ejecuta como máximos 2 veces por año</v>
      </c>
      <c r="E8" s="172">
        <f>+IF(D8="","",IF(D8=$Q$8,$T$8,IF(D8=$Q$9,$T$9,IF(D8=$Q$10,$T$10,IF(D8=$Q$11,$T$11,IF(D8=$Q$12,$T$12))))))</f>
        <v>0.2</v>
      </c>
      <c r="F8" s="30" t="str">
        <f>+IF(D8="","",IF(D8=$Q$8,$P$8,IF(D8=$Q$9,$P$9,IF(D8=$Q$10,$P$10,IF(D8=$Q$11,$P$11,IF(D8=$Q$12,$P$12))))))</f>
        <v>Muy Baja</v>
      </c>
      <c r="G8" s="182" t="s">
        <v>131</v>
      </c>
      <c r="H8" s="174" t="str">
        <f>+IF(G8="","",IF(G8="N/A","",IF(OR(G8=$X$8,G8=$Y$8),$W$8,IF(OR(G8=$X$9,G8=$Y$9),$W$9,IF(OR(G8=$X$10,G8=$Y$10),$W$10,IF(OR(G8=$X$11,G8=$Y$11),$W$11,IF(OR(G8=#REF!,G8=#REF!),#REF!)))))))</f>
        <v/>
      </c>
      <c r="I8" s="180" t="str">
        <f>+IF(G8="","",IF(G8="N/A","",IF(OR(G8=$X$8,G8=$Y$8),$V$8,IF(OR(G8=$X$9,G8=$Y$9),$V$9,IF(OR(G8=$X$10,G8=$Y$10),$V$10,IF(OR(G8=$X$11,G8=$Y$11),$V$11,IF(OR(G8=#REF!,G8=#REF!),#REF!)))))))</f>
        <v/>
      </c>
      <c r="J8" s="182" t="s">
        <v>63</v>
      </c>
      <c r="K8" s="174">
        <f>+IF(J8="","",IF(J8="N/A","",IF(OR(J8=$X$8,J8=$Y$8),$W$8,IF(OR(J8=$X$9,J8=$Y$9),$W$9,IF(OR(J8=$X$10,J8=$Y$10),$W$10,IF(OR(J8=$X$11,J8=$Y$11),$W$11,IF(OR(J8=#REF!,J8=#REF!),#REF!)))))))</f>
        <v>0.6</v>
      </c>
      <c r="L8" s="180" t="str">
        <f>+IF(J8="","",IF(J8="N/A","",IF(OR(J8=$X$8,J8=$Y$8),$V$8,IF(OR(J8=$X$9,J8=$Y$9),$V$9,IF(OR(J8=$X$10,J8=$Y$10),$V$10,IF(OR(J8=$X$11,J8=$Y$11),$V$11,IF(OR(J8=#REF!,J8=#REF!),#REF!)))))))</f>
        <v>Moderado</v>
      </c>
      <c r="M8" s="202">
        <f>+IF(H8="",K8,IF(K8="",H8,IF(H8&gt;K8,H8,K8)))</f>
        <v>0.6</v>
      </c>
      <c r="N8" s="203" t="str">
        <f t="shared" ref="N8:N10" si="0">+IF(M8="","",IF(M8=$W$8,$V$8,IF(M8=$W$9,$V$9,IF(M8=$W$10,$V$10,IF(M8=$W$11,$V$11,IF(M8=$W$12,$V$12))))))</f>
        <v>Moderado</v>
      </c>
      <c r="P8" s="31" t="s">
        <v>48</v>
      </c>
      <c r="Q8" s="32" t="s">
        <v>49</v>
      </c>
      <c r="R8" s="169">
        <v>0</v>
      </c>
      <c r="S8" s="169">
        <v>2</v>
      </c>
      <c r="T8" s="33">
        <v>0.2</v>
      </c>
      <c r="V8" s="31" t="s">
        <v>58</v>
      </c>
      <c r="W8" s="34">
        <v>0.2</v>
      </c>
      <c r="X8" s="32" t="s">
        <v>73</v>
      </c>
      <c r="Y8" s="35" t="s">
        <v>59</v>
      </c>
    </row>
    <row r="9" spans="1:25" ht="85.5" customHeight="1">
      <c r="A9" s="29" t="str">
        <f>'2 CONTEXTO E IDENTIFICACIÓN'!A8</f>
        <v>R2</v>
      </c>
      <c r="B9" s="296" t="str">
        <f>+'2 CONTEXTO E IDENTIFICACIÓN'!E8</f>
        <v>Posibilidad de pérdida Económica y Reputacional por incumplimiento en los términos de ley para la atención de PQRS debido a la falta de seguimiento y control a los tiempos de respuesta de los PQRS.</v>
      </c>
      <c r="C9" s="314">
        <v>500</v>
      </c>
      <c r="D9" s="171" t="str">
        <f>+IF(C9="","",IF(C9&lt;=$S$8,$Q$8,IF(C9&lt;=$S$9,$Q$9,IF(C9&lt;=$S$10,$Q$10,IF(C9&lt;=$S$11,$Q$11,IF(C9&gt;=$R$12,$Q$12,""))))))</f>
        <v>La actividad que conlleva el riesgo se ejecuta de 24 a 500 veces por año</v>
      </c>
      <c r="E9" s="172">
        <f>+IF(D9="","",IF(D9=$Q$8,$T$8,IF(D9=$Q$9,$T$9,IF(D9=$Q$10,$T$10,IF(D9=$Q$11,$T$11,IF(D9=$Q$12,$T$12))))))</f>
        <v>0.6</v>
      </c>
      <c r="F9" s="30" t="str">
        <f>+IF(D9="","",IF(D9=$Q$8,$P$8,IF(D9=$Q$9,$P$9,IF(D9=$Q$10,$P$10,IF(D9=$Q$11,$P$11,IF(D9=$Q$12,$P$12))))))</f>
        <v>Media</v>
      </c>
      <c r="G9" s="182" t="s">
        <v>62</v>
      </c>
      <c r="H9" s="174">
        <f>+IF(G9="","",IF(G9="N/A","",IF(OR(G9=$X$8,G9=$Y$8),$W$8,IF(OR(G9=$X$9,G9=$Y$9),$W$9,IF(OR(G9=$X$10,G9=$Y$10),$W$10,IF(OR(G9=$X$11,G9=$Y$11),$W$11,IF(OR(G9=#REF!,G9=#REF!),#REF!)))))))</f>
        <v>0.6</v>
      </c>
      <c r="I9" s="180" t="str">
        <f>+IF(G9="","",IF(G9="N/A","",IF(OR(G9=$X$8,G9=$Y$8),$V$8,IF(OR(G9=$X$9,G9=$Y$9),$V$9,IF(OR(G9=$X$10,G9=$Y$10),$V$10,IF(OR(G9=$X$11,G9=$Y$11),$V$11,IF(OR(G9=#REF!,G9=#REF!),#REF!)))))))</f>
        <v>Moderado</v>
      </c>
      <c r="J9" s="182" t="s">
        <v>131</v>
      </c>
      <c r="K9" s="174" t="str">
        <f>+IF(J9="","",IF(J9="N/A","",IF(OR(J9=$X$8,J9=$Y$8),$W$8,IF(OR(J9=$X$9,J9=$Y$9),$W$9,IF(OR(J9=$X$10,J9=$Y$10),$W$10,IF(OR(J9=$X$11,J9=$Y$11),$W$11,IF(OR(J9=#REF!,J9=#REF!),#REF!)))))))</f>
        <v/>
      </c>
      <c r="L9" s="180" t="str">
        <f>+IF(J9="","",IF(J9="N/A","",IF(OR(J9=$X$8,J9=$Y$8),$V$8,IF(OR(J9=$X$9,J9=$Y$9),$V$9,IF(OR(J9=$X$10,J9=$Y$10),$V$10,IF(OR(J9=$X$11,J9=$Y$11),$V$11,IF(OR(J9=#REF!,J9=#REF!),#REF!)))))))</f>
        <v/>
      </c>
      <c r="M9" s="202">
        <f>+IF(H9="",K9,IF(K9="",H9,IF(H9&gt;K9,H9,K9)))</f>
        <v>0.6</v>
      </c>
      <c r="N9" s="203" t="str">
        <f t="shared" si="0"/>
        <v>Moderado</v>
      </c>
      <c r="P9" s="36" t="s">
        <v>50</v>
      </c>
      <c r="Q9" s="37" t="s">
        <v>51</v>
      </c>
      <c r="R9" s="169">
        <v>3</v>
      </c>
      <c r="S9" s="169">
        <v>24</v>
      </c>
      <c r="T9" s="33">
        <v>0.4</v>
      </c>
      <c r="V9" s="36" t="s">
        <v>7</v>
      </c>
      <c r="W9" s="34">
        <v>0.4</v>
      </c>
      <c r="X9" s="37" t="s">
        <v>60</v>
      </c>
      <c r="Y9" s="38" t="s">
        <v>61</v>
      </c>
    </row>
    <row r="10" spans="1:25" ht="119.25" customHeight="1">
      <c r="A10" s="29" t="str">
        <f>'2 CONTEXTO E IDENTIFICACIÓN'!A9</f>
        <v>R3</v>
      </c>
      <c r="B10" s="296" t="str">
        <f>+'2 CONTEXTO E IDENTIFICACIÓN'!E9</f>
        <v>Posibilidad de pérdida Reputacional por incumplimiento en la atención de los servicios complementarios solicitados por los usuarios debido a deficiencias en el seguimiento y control en la atención de los servicios complementarios.</v>
      </c>
      <c r="C10" s="195">
        <v>396</v>
      </c>
      <c r="D10" s="171" t="str">
        <f t="shared" ref="D10:D13" si="1">+IF(C10="","",IF(C10&lt;=$S$8,$Q$8,IF(C10&lt;=$S$9,$Q$9,IF(C10&lt;=$S$10,$Q$10,IF(C10&lt;=$S$11,$Q$11,IF(C10&gt;=$R$12,$Q$12,""))))))</f>
        <v>La actividad que conlleva el riesgo se ejecuta de 24 a 500 veces por año</v>
      </c>
      <c r="E10" s="172">
        <f t="shared" ref="E10:E13" si="2">+IF(D10="","",IF(D10=$Q$8,$T$8,IF(D10=$Q$9,$T$9,IF(D10=$Q$10,$T$10,IF(D10=$Q$11,$T$11,IF(D10=$Q$12,$T$12))))))</f>
        <v>0.6</v>
      </c>
      <c r="F10" s="30" t="str">
        <f t="shared" ref="F10:F13" si="3">+IF(D10="","",IF(D10=$Q$8,$P$8,IF(D10=$Q$9,$P$9,IF(D10=$Q$10,$P$10,IF(D10=$Q$11,$P$11,IF(D10=$Q$12,$P$12))))))</f>
        <v>Media</v>
      </c>
      <c r="G10" s="182" t="s">
        <v>60</v>
      </c>
      <c r="H10" s="174">
        <f>+IF(G10="","",IF(G10="N/A","",IF(OR(G10=$X$8,G10=$Y$8),$W$8,IF(OR(G10=$X$9,G10=$Y$9),$W$9,IF(OR(G10=$X$10,G10=$Y$10),$W$10,IF(OR(G10=$X$11,G10=$Y$11),$W$11,IF(OR(G10=#REF!,G10=#REF!),#REF!)))))))</f>
        <v>0.4</v>
      </c>
      <c r="I10" s="180" t="str">
        <f>+IF(G10="","",IF(G10="N/A","",IF(OR(G10=$X$8,G10=$Y$8),$V$8,IF(OR(G10=$X$9,G10=$Y$9),$V$9,IF(OR(G10=$X$10,G10=$Y$10),$V$10,IF(OR(G10=$X$11,G10=$Y$11),$V$11,IF(OR(G10=#REF!,G10=#REF!),#REF!)))))))</f>
        <v>Menor</v>
      </c>
      <c r="J10" s="182" t="s">
        <v>61</v>
      </c>
      <c r="K10" s="174">
        <f>+IF(J10="","",IF(J10="N/A","",IF(OR(J10=$X$8,J10=$Y$8),$W$8,IF(OR(J10=$X$9,J10=$Y$9),$W$9,IF(OR(J10=$X$10,J10=$Y$10),$W$10,IF(OR(J10=$X$11,J10=$Y$11),$W$11,IF(OR(J10=#REF!,J10=#REF!),#REF!)))))))</f>
        <v>0.4</v>
      </c>
      <c r="L10" s="180" t="str">
        <f>+IF(J10="","",IF(J10="N/A","",IF(OR(J10=$X$8,J10=$Y$8),$V$8,IF(OR(J10=$X$9,J10=$Y$9),$V$9,IF(OR(J10=$X$10,J10=$Y$10),$V$10,IF(OR(J10=$X$11,J10=$Y$11),$V$11,IF(OR(J10=#REF!,J10=#REF!),#REF!)))))))</f>
        <v>Menor</v>
      </c>
      <c r="M10" s="202">
        <f t="shared" ref="M10:M25" si="4">+IF(H10="",K10,IF(K10="",H10,IF(H10&gt;K10,H10,K10)))</f>
        <v>0.4</v>
      </c>
      <c r="N10" s="203" t="str">
        <f t="shared" si="0"/>
        <v>Menor</v>
      </c>
      <c r="P10" s="39" t="s">
        <v>52</v>
      </c>
      <c r="Q10" s="37" t="s">
        <v>53</v>
      </c>
      <c r="R10" s="169">
        <v>25</v>
      </c>
      <c r="S10" s="169">
        <v>500</v>
      </c>
      <c r="T10" s="33">
        <v>0.6</v>
      </c>
      <c r="V10" s="39" t="s">
        <v>5</v>
      </c>
      <c r="W10" s="34">
        <v>0.6</v>
      </c>
      <c r="X10" s="37" t="s">
        <v>62</v>
      </c>
      <c r="Y10" s="38" t="s">
        <v>63</v>
      </c>
    </row>
    <row r="11" spans="1:25" ht="97.5" customHeight="1">
      <c r="A11" s="29" t="str">
        <f>'2 CONTEXTO E IDENTIFICACIÓN'!A10</f>
        <v>R4</v>
      </c>
      <c r="B11" s="296" t="str">
        <f>+'2 CONTEXTO E IDENTIFICACIÓN'!E10</f>
        <v>Posibilidad de pérdida Reputacional por incumplimiento en la entrega de bienes y servicios por parte de los proveedores debido a deficiencias en el seguimiento y control de la gestión contractual.</v>
      </c>
      <c r="C11" s="195">
        <v>50</v>
      </c>
      <c r="D11" s="171" t="str">
        <f t="shared" si="1"/>
        <v>La actividad que conlleva el riesgo se ejecuta de 24 a 500 veces por año</v>
      </c>
      <c r="E11" s="172">
        <f t="shared" si="2"/>
        <v>0.6</v>
      </c>
      <c r="F11" s="30" t="str">
        <f t="shared" si="3"/>
        <v>Media</v>
      </c>
      <c r="G11" s="182" t="s">
        <v>60</v>
      </c>
      <c r="H11" s="174">
        <f>+IF(G11="","",IF(G11="N/A","",IF(OR(G11=$X$8,G11=$Y$8),$W$8,IF(OR(G11=$X$9,G11=$Y$9),$W$9,IF(OR(G11=$X$10,G11=$Y$10),$W$10,IF(OR(G11=$X$11,G11=$Y$11),$W$11,IF(OR(G11=#REF!,G11=#REF!),#REF!)))))))</f>
        <v>0.4</v>
      </c>
      <c r="I11" s="180" t="str">
        <f>+IF(G11="","",IF(G11="N/A","",IF(OR(G11=$X$8,G11=$Y$8),$V$8,IF(OR(G11=$X$9,G11=$Y$9),$V$9,IF(OR(G11=$X$10,G11=$Y$10),$V$10,IF(OR(G11=$X$11,G11=$Y$11),$V$11,IF(OR(G11=#REF!,G11=#REF!),#REF!)))))))</f>
        <v>Menor</v>
      </c>
      <c r="J11" s="182" t="s">
        <v>59</v>
      </c>
      <c r="K11" s="174">
        <f>+IF(J11="","",IF(J11="N/A","",IF(OR(J11=$X$8,J11=$Y$8),$W$8,IF(OR(J11=$X$9,J11=$Y$9),$W$9,IF(OR(J11=$X$10,J11=$Y$10),$W$10,IF(OR(J11=$X$11,J11=$Y$11),$W$11,IF(OR(J11=#REF!,J11=#REF!),#REF!)))))))</f>
        <v>0.2</v>
      </c>
      <c r="L11" s="180" t="str">
        <f>+IF(J11="","",IF(J11="N/A","",IF(OR(J11=$X$8,J11=$Y$8),$V$8,IF(OR(J11=$X$9,J11=$Y$9),$V$9,IF(OR(J11=$X$10,J11=$Y$10),$V$10,IF(OR(J11=$X$11,J11=$Y$11),$V$11,IF(OR(J11=#REF!,J11=#REF!),#REF!)))))))</f>
        <v>Leve</v>
      </c>
      <c r="M11" s="202">
        <f t="shared" ref="M11:M13" si="5">+IF(H11="",K11,IF(K11="",H11,IF(H11&gt;K11,H11,K11)))</f>
        <v>0.4</v>
      </c>
      <c r="N11" s="203" t="str">
        <f t="shared" ref="N11:N13" si="6">+IF(M11="","",IF(M11=$W$8,$V$8,IF(M11=$W$9,$V$9,IF(M11=$W$10,$V$10,IF(M11=$W$11,$V$11,IF(M11=$W$12,$V$12))))))</f>
        <v>Menor</v>
      </c>
      <c r="P11" s="40" t="s">
        <v>54</v>
      </c>
      <c r="Q11" s="37" t="s">
        <v>70</v>
      </c>
      <c r="R11" s="169">
        <v>501</v>
      </c>
      <c r="S11" s="169">
        <v>5000</v>
      </c>
      <c r="T11" s="33">
        <v>0.8</v>
      </c>
      <c r="V11" s="40" t="s">
        <v>6</v>
      </c>
      <c r="W11" s="34">
        <v>0.8</v>
      </c>
      <c r="X11" s="37" t="s">
        <v>64</v>
      </c>
      <c r="Y11" s="38" t="s">
        <v>65</v>
      </c>
    </row>
    <row r="12" spans="1:25" ht="108.75" customHeight="1">
      <c r="A12" s="29" t="str">
        <f>'2 CONTEXTO E IDENTIFICACIÓN'!A11</f>
        <v>R5</v>
      </c>
      <c r="B12" s="296" t="str">
        <f>+'2 CONTEXTO E IDENTIFICACIÓN'!E11</f>
        <v>Posibilidad de pérdida Reputacional por fallas en el software de facturación debido a deficiencias en el funcionamiento o mantenimiento del sistema de facturación</v>
      </c>
      <c r="C12" s="195">
        <v>20</v>
      </c>
      <c r="D12" s="171" t="str">
        <f t="shared" si="1"/>
        <v>La actividad que conlleva el riesgo se ejecuta de 3 a 24 veces por año</v>
      </c>
      <c r="E12" s="172">
        <f t="shared" si="2"/>
        <v>0.4</v>
      </c>
      <c r="F12" s="30" t="str">
        <f t="shared" si="3"/>
        <v>Baja</v>
      </c>
      <c r="G12" s="182" t="s">
        <v>60</v>
      </c>
      <c r="H12" s="174">
        <f>+IF(G12="","",IF(G12="N/A","",IF(OR(G12=$X$8,G12=$Y$8),$W$8,IF(OR(G12=$X$9,G12=$Y$9),$W$9,IF(OR(G12=$X$10,G12=$Y$10),$W$10,IF(OR(G12=$X$11,G12=$Y$11),$W$11,IF(OR(G12=#REF!,G12=#REF!),#REF!)))))))</f>
        <v>0.4</v>
      </c>
      <c r="I12" s="180" t="str">
        <f>+IF(G12="","",IF(G12="N/A","",IF(OR(G12=$X$8,G12=$Y$8),$V$8,IF(OR(G12=$X$9,G12=$Y$9),$V$9,IF(OR(G12=$X$10,G12=$Y$10),$V$10,IF(OR(G12=$X$11,G12=$Y$11),$V$11,IF(OR(G12=#REF!,G12=#REF!),#REF!)))))))</f>
        <v>Menor</v>
      </c>
      <c r="J12" s="182" t="s">
        <v>59</v>
      </c>
      <c r="K12" s="174">
        <f>+IF(J12="","",IF(J12="N/A","",IF(OR(J12=$X$8,J12=$Y$8),$W$8,IF(OR(J12=$X$9,J12=$Y$9),$W$9,IF(OR(J12=$X$10,J12=$Y$10),$W$10,IF(OR(J12=$X$11,J12=$Y$11),$W$11,IF(OR(J12=#REF!,J12=#REF!),#REF!)))))))</f>
        <v>0.2</v>
      </c>
      <c r="L12" s="180" t="str">
        <f>+IF(J12="","",IF(J12="N/A","",IF(OR(J12=$X$8,J12=$Y$8),$V$8,IF(OR(J12=$X$9,J12=$Y$9),$V$9,IF(OR(J12=$X$10,J12=$Y$10),$V$10,IF(OR(J12=$X$11,J12=$Y$11),$V$11,IF(OR(J12=#REF!,J12=#REF!),#REF!)))))))</f>
        <v>Leve</v>
      </c>
      <c r="M12" s="202">
        <f t="shared" si="5"/>
        <v>0.4</v>
      </c>
      <c r="N12" s="203" t="str">
        <f t="shared" si="6"/>
        <v>Menor</v>
      </c>
      <c r="P12" s="41" t="s">
        <v>55</v>
      </c>
      <c r="Q12" s="37" t="s">
        <v>267</v>
      </c>
      <c r="R12" s="169">
        <v>5001</v>
      </c>
      <c r="S12" s="315"/>
      <c r="T12" s="33">
        <v>1</v>
      </c>
      <c r="V12" s="41" t="s">
        <v>66</v>
      </c>
      <c r="W12" s="34">
        <v>1</v>
      </c>
      <c r="X12" s="37" t="s">
        <v>268</v>
      </c>
      <c r="Y12" s="38" t="s">
        <v>269</v>
      </c>
    </row>
    <row r="13" spans="1:25" ht="73.5" customHeight="1">
      <c r="A13" s="29" t="str">
        <f>'2 CONTEXTO E IDENTIFICACIÓN'!A12</f>
        <v>R6</v>
      </c>
      <c r="B13" s="296" t="str">
        <f>+'2 CONTEXTO E IDENTIFICACIÓN'!E12</f>
        <v>Posibilidad de afectación operativa y financiera por sabotaje cibernético en los pagos de insumos debido a vulnerabilidades en la seguridad de los medios digitales utilizados para las transacciones.</v>
      </c>
      <c r="C13" s="195">
        <v>10</v>
      </c>
      <c r="D13" s="171" t="str">
        <f t="shared" si="1"/>
        <v>La actividad que conlleva el riesgo se ejecuta de 3 a 24 veces por año</v>
      </c>
      <c r="E13" s="172">
        <f t="shared" si="2"/>
        <v>0.4</v>
      </c>
      <c r="F13" s="30" t="str">
        <f t="shared" si="3"/>
        <v>Baja</v>
      </c>
      <c r="G13" s="182" t="s">
        <v>62</v>
      </c>
      <c r="H13" s="174">
        <f>+IF(G13="","",IF(G13="N/A","",IF(OR(G13=$X$8,G13=$Y$8),$W$8,IF(OR(G13=$X$9,G13=$Y$9),$W$9,IF(OR(G13=$X$10,G13=$Y$10),$W$10,IF(OR(G13=$X$11,G13=$Y$11),$W$11,IF(OR(G13=#REF!,G13=#REF!),#REF!)))))))</f>
        <v>0.6</v>
      </c>
      <c r="I13" s="180" t="str">
        <f>+IF(G13="","",IF(G13="N/A","",IF(OR(G13=$X$8,G13=$Y$8),$V$8,IF(OR(G13=$X$9,G13=$Y$9),$V$9,IF(OR(G13=$X$10,G13=$Y$10),$V$10,IF(OR(G13=$X$11,G13=$Y$11),$V$11,IF(OR(G13=#REF!,G13=#REF!),#REF!)))))))</f>
        <v>Moderado</v>
      </c>
      <c r="J13" s="182" t="s">
        <v>59</v>
      </c>
      <c r="K13" s="174">
        <f>+IF(J13="","",IF(J13="N/A","",IF(OR(J13=$X$8,J13=$Y$8),$W$8,IF(OR(J13=$X$9,J13=$Y$9),$W$9,IF(OR(J13=$X$10,J13=$Y$10),$W$10,IF(OR(J13=$X$11,J13=$Y$11),$W$11,IF(OR(J13=#REF!,J13=#REF!),#REF!)))))))</f>
        <v>0.2</v>
      </c>
      <c r="L13" s="180" t="str">
        <f>+IF(J13="","",IF(J13="N/A","",IF(OR(J13=$X$8,J13=$Y$8),$V$8,IF(OR(J13=$X$9,J13=$Y$9),$V$9,IF(OR(J13=$X$10,J13=$Y$10),$V$10,IF(OR(J13=$X$11,J13=$Y$11),$V$11,IF(OR(J13=#REF!,J13=#REF!),#REF!)))))))</f>
        <v>Leve</v>
      </c>
      <c r="M13" s="202">
        <f t="shared" si="5"/>
        <v>0.6</v>
      </c>
      <c r="N13" s="203" t="str">
        <f t="shared" si="6"/>
        <v>Moderado</v>
      </c>
    </row>
    <row r="14" spans="1:25" ht="73.5" customHeight="1">
      <c r="A14" s="29" t="str">
        <f>'2 CONTEXTO E IDENTIFICACIÓN'!A13</f>
        <v>R7</v>
      </c>
      <c r="B14" s="296">
        <f>+'2 CONTEXTO E IDENTIFICACIÓN'!E13</f>
        <v>0</v>
      </c>
      <c r="C14" s="195"/>
      <c r="D14" s="171" t="str">
        <f>+IF(C14="","",IF(C14&lt;=$S$8,$Q$8,IF(C14&lt;=$S$9,$Q$9,IF(C14&lt;=$S$10,$Q$10,IF(C14&lt;=$S$11,$Q$11,IF(C14&gt;=#REF!,#REF!,""))))))</f>
        <v/>
      </c>
      <c r="E14" s="172" t="str">
        <f>+IF(D14="","",IF(D14=$Q$8,$T$8,IF(D14=$Q$9,$T$9,IF(D14=$Q$10,$T$10,IF(D14=$Q$11,$T$11,IF(D14=#REF!,#REF!))))))</f>
        <v/>
      </c>
      <c r="F14" s="30" t="str">
        <f>+IF(D14="","",IF(D14=$Q$8,$P$8,IF(D14=$Q$9,$P$9,IF(D14=$Q$10,$P$10,IF(D14=$Q$11,$P$11,IF(D14=#REF!,#REF!))))))</f>
        <v/>
      </c>
      <c r="G14" s="182"/>
      <c r="H14" s="174" t="str">
        <f>+IF(G14="","",IF(G14="N/A","",IF(OR(G14=$X$8,G14=$Y$8),$W$8,IF(OR(G14=$X$9,G14=$Y$9),$W$9,IF(OR(G14=$X$10,G14=$Y$10),$W$10,IF(OR(G14=$X$11,G14=$Y$11),$W$11,IF(OR(G14=#REF!,G14=#REF!),#REF!)))))))</f>
        <v/>
      </c>
      <c r="I14" s="180" t="str">
        <f>+IF(G14="","",IF(G14="N/A","",IF(OR(G14=$X$8,G14=$Y$8),$V$8,IF(OR(G14=$X$9,G14=$Y$9),$V$9,IF(OR(G14=$X$10,G14=$Y$10),$V$10,IF(OR(G14=$X$11,G14=$Y$11),$V$11,IF(OR(G14=#REF!,G14=#REF!),#REF!)))))))</f>
        <v/>
      </c>
      <c r="J14" s="182"/>
      <c r="K14" s="174" t="str">
        <f>+IF(J14="","",IF(J14="N/A","",IF(OR(J14=$X$8,J14=$Y$8),$W$8,IF(OR(J14=$X$9,J14=$Y$9),$W$9,IF(OR(J14=$X$10,J14=$Y$10),$W$10,IF(OR(J14=$X$11,J14=$Y$11),$W$11,IF(OR(J14=#REF!,J14=#REF!),#REF!)))))))</f>
        <v/>
      </c>
      <c r="L14" s="180" t="str">
        <f>+IF(J14="","",IF(J14="N/A","",IF(OR(J14=$X$8,J14=$Y$8),$V$8,IF(OR(J14=$X$9,J14=$Y$9),$V$9,IF(OR(J14=$X$10,J14=$Y$10),$V$10,IF(OR(J14=$X$11,J14=$Y$11),$V$11,IF(OR(J14=#REF!,J14=#REF!),#REF!)))))))</f>
        <v/>
      </c>
      <c r="M14" s="202" t="str">
        <f t="shared" si="4"/>
        <v/>
      </c>
      <c r="N14" s="203" t="str">
        <f>+IF(M14="","",IF(M14=$W$8,$V$8,IF(M14=$W$9,$V$9,IF(M14=$W$10,$V$10,IF(M14=$W$11,$V$11,IF(M14=#REF!,#REF!))))))</f>
        <v/>
      </c>
    </row>
    <row r="15" spans="1:25" ht="73.5" customHeight="1">
      <c r="A15" s="29" t="str">
        <f>'2 CONTEXTO E IDENTIFICACIÓN'!A14</f>
        <v>R8</v>
      </c>
      <c r="B15" s="296">
        <f>+'2 CONTEXTO E IDENTIFICACIÓN'!E14</f>
        <v>0</v>
      </c>
      <c r="C15" s="195"/>
      <c r="D15" s="171" t="str">
        <f>+IF(C15="","",IF(C15&lt;=$S$8,$Q$8,IF(C15&lt;=$S$9,$Q$9,IF(C15&lt;=$S$10,$Q$10,IF(C15&lt;=$S$11,$Q$11,IF(C15&gt;=#REF!,#REF!,""))))))</f>
        <v/>
      </c>
      <c r="E15" s="172" t="str">
        <f>+IF(D15="","",IF(D15=$Q$8,$T$8,IF(D15=$Q$9,$T$9,IF(D15=$Q$10,$T$10,IF(D15=$Q$11,$T$11,IF(D15=#REF!,#REF!))))))</f>
        <v/>
      </c>
      <c r="F15" s="30" t="str">
        <f>+IF(D15="","",IF(D15=$Q$8,$P$8,IF(D15=$Q$9,$P$9,IF(D15=$Q$10,$P$10,IF(D15=$Q$11,$P$11,IF(D15=#REF!,#REF!))))))</f>
        <v/>
      </c>
      <c r="G15" s="182"/>
      <c r="H15" s="174" t="str">
        <f>+IF(G15="","",IF(G15="N/A","",IF(OR(G15=$X$8,G15=$Y$8),$W$8,IF(OR(G15=$X$9,G15=$Y$9),$W$9,IF(OR(G15=$X$10,G15=$Y$10),$W$10,IF(OR(G15=$X$11,G15=$Y$11),$W$11,IF(OR(G15=#REF!,G15=#REF!),#REF!)))))))</f>
        <v/>
      </c>
      <c r="I15" s="180" t="str">
        <f>+IF(G15="","",IF(G15="N/A","",IF(OR(G15=$X$8,G15=$Y$8),$V$8,IF(OR(G15=$X$9,G15=$Y$9),$V$9,IF(OR(G15=$X$10,G15=$Y$10),$V$10,IF(OR(G15=$X$11,G15=$Y$11),$V$11,IF(OR(G15=#REF!,G15=#REF!),#REF!)))))))</f>
        <v/>
      </c>
      <c r="J15" s="182"/>
      <c r="K15" s="174" t="str">
        <f>+IF(J15="","",IF(J15="N/A","",IF(OR(J15=$X$8,J15=$Y$8),$W$8,IF(OR(J15=$X$9,J15=$Y$9),$W$9,IF(OR(J15=$X$10,J15=$Y$10),$W$10,IF(OR(J15=$X$11,J15=$Y$11),$W$11,IF(OR(J15=#REF!,J15=#REF!),#REF!)))))))</f>
        <v/>
      </c>
      <c r="L15" s="180" t="str">
        <f>+IF(J15="","",IF(J15="N/A","",IF(OR(J15=$X$8,J15=$Y$8),$V$8,IF(OR(J15=$X$9,J15=$Y$9),$V$9,IF(OR(J15=$X$10,J15=$Y$10),$V$10,IF(OR(J15=$X$11,J15=$Y$11),$V$11,IF(OR(J15=#REF!,J15=#REF!),#REF!)))))))</f>
        <v/>
      </c>
      <c r="M15" s="202" t="str">
        <f t="shared" si="4"/>
        <v/>
      </c>
      <c r="N15" s="203" t="str">
        <f>+IF(M15="","",IF(M15=$W$8,$V$8,IF(M15=$W$9,$V$9,IF(M15=$W$10,$V$10,IF(M15=$W$11,$V$11,IF(M15=#REF!,#REF!))))))</f>
        <v/>
      </c>
    </row>
    <row r="16" spans="1:25" ht="73.5" customHeight="1">
      <c r="A16" s="29" t="str">
        <f>'2 CONTEXTO E IDENTIFICACIÓN'!A15</f>
        <v>R9</v>
      </c>
      <c r="B16" s="296" t="str">
        <f>+'2 CONTEXTO E IDENTIFICACIÓN'!E15</f>
        <v xml:space="preserve">  </v>
      </c>
      <c r="C16" s="195"/>
      <c r="D16" s="171" t="str">
        <f>+IF(C16="","",IF(C16&lt;=$S$8,$Q$8,IF(C16&lt;=$S$9,$Q$9,IF(C16&lt;=$S$10,$Q$10,IF(C16&lt;=$S$11,$Q$11,IF(C16&gt;=#REF!,#REF!,""))))))</f>
        <v/>
      </c>
      <c r="E16" s="172" t="str">
        <f>+IF(D16="","",IF(D16=$Q$8,$T$8,IF(D16=$Q$9,$T$9,IF(D16=$Q$10,$T$10,IF(D16=$Q$11,$T$11,IF(D16=#REF!,#REF!))))))</f>
        <v/>
      </c>
      <c r="F16" s="30" t="str">
        <f>+IF(D16="","",IF(D16=$Q$8,$P$8,IF(D16=$Q$9,$P$9,IF(D16=$Q$10,$P$10,IF(D16=$Q$11,$P$11,IF(D16=#REF!,#REF!))))))</f>
        <v/>
      </c>
      <c r="G16" s="182"/>
      <c r="H16" s="174" t="str">
        <f>+IF(G16="","",IF(G16="N/A","",IF(OR(G16=$X$8,G16=$Y$8),$W$8,IF(OR(G16=$X$9,G16=$Y$9),$W$9,IF(OR(G16=$X$10,G16=$Y$10),$W$10,IF(OR(G16=$X$11,G16=$Y$11),$W$11,IF(OR(G16=#REF!,G16=#REF!),#REF!)))))))</f>
        <v/>
      </c>
      <c r="I16" s="180" t="str">
        <f>+IF(G16="","",IF(G16="N/A","",IF(OR(G16=$X$8,G16=$Y$8),$V$8,IF(OR(G16=$X$9,G16=$Y$9),$V$9,IF(OR(G16=$X$10,G16=$Y$10),$V$10,IF(OR(G16=$X$11,G16=$Y$11),$V$11,IF(OR(G16=#REF!,G16=#REF!),#REF!)))))))</f>
        <v/>
      </c>
      <c r="J16" s="182"/>
      <c r="K16" s="174" t="str">
        <f>+IF(J16="","",IF(J16="N/A","",IF(OR(J16=$X$8,J16=$Y$8),$W$8,IF(OR(J16=$X$9,J16=$Y$9),$W$9,IF(OR(J16=$X$10,J16=$Y$10),$W$10,IF(OR(J16=$X$11,J16=$Y$11),$W$11,IF(OR(J16=#REF!,J16=#REF!),#REF!)))))))</f>
        <v/>
      </c>
      <c r="L16" s="180" t="str">
        <f>+IF(J16="","",IF(J16="N/A","",IF(OR(J16=$X$8,J16=$Y$8),$V$8,IF(OR(J16=$X$9,J16=$Y$9),$V$9,IF(OR(J16=$X$10,J16=$Y$10),$V$10,IF(OR(J16=$X$11,J16=$Y$11),$V$11,IF(OR(J16=#REF!,J16=#REF!),#REF!)))))))</f>
        <v/>
      </c>
      <c r="M16" s="202" t="str">
        <f t="shared" si="4"/>
        <v/>
      </c>
      <c r="N16" s="203" t="str">
        <f>+IF(M16="","",IF(M16=$W$8,$V$8,IF(M16=$W$9,$V$9,IF(M16=$W$10,$V$10,IF(M16=$W$11,$V$11,IF(M16=#REF!,#REF!))))))</f>
        <v/>
      </c>
    </row>
    <row r="17" spans="1:14" ht="73.5" customHeight="1">
      <c r="A17" s="29" t="str">
        <f>'2 CONTEXTO E IDENTIFICACIÓN'!A16</f>
        <v>R10</v>
      </c>
      <c r="B17" s="296" t="str">
        <f>+'2 CONTEXTO E IDENTIFICACIÓN'!E16</f>
        <v xml:space="preserve">  </v>
      </c>
      <c r="C17" s="195"/>
      <c r="D17" s="171" t="str">
        <f>+IF(C17="","",IF(C17&lt;=$S$8,$Q$8,IF(C17&lt;=$S$9,$Q$9,IF(C17&lt;=$S$10,$Q$10,IF(C17&lt;=$S$11,$Q$11,IF(C17&gt;=#REF!,#REF!,""))))))</f>
        <v/>
      </c>
      <c r="E17" s="172" t="str">
        <f>+IF(D17="","",IF(D17=$Q$8,$T$8,IF(D17=$Q$9,$T$9,IF(D17=$Q$10,$T$10,IF(D17=$Q$11,$T$11,IF(D17=#REF!,#REF!))))))</f>
        <v/>
      </c>
      <c r="F17" s="30" t="str">
        <f>+IF(D17="","",IF(D17=$Q$8,$P$8,IF(D17=$Q$9,$P$9,IF(D17=$Q$10,$P$10,IF(D17=$Q$11,$P$11,IF(D17=#REF!,#REF!))))))</f>
        <v/>
      </c>
      <c r="G17" s="182"/>
      <c r="H17" s="174" t="str">
        <f>+IF(G17="","",IF(G17="N/A","",IF(OR(G17=$X$8,G17=$Y$8),$W$8,IF(OR(G17=$X$9,G17=$Y$9),$W$9,IF(OR(G17=$X$10,G17=$Y$10),$W$10,IF(OR(G17=$X$11,G17=$Y$11),$W$11,IF(OR(G17=#REF!,G17=#REF!),#REF!)))))))</f>
        <v/>
      </c>
      <c r="I17" s="180" t="str">
        <f>+IF(G17="","",IF(G17="N/A","",IF(OR(G17=$X$8,G17=$Y$8),$V$8,IF(OR(G17=$X$9,G17=$Y$9),$V$9,IF(OR(G17=$X$10,G17=$Y$10),$V$10,IF(OR(G17=$X$11,G17=$Y$11),$V$11,IF(OR(G17=#REF!,G17=#REF!),#REF!)))))))</f>
        <v/>
      </c>
      <c r="J17" s="182"/>
      <c r="K17" s="174" t="str">
        <f>+IF(J17="","",IF(J17="N/A","",IF(OR(J17=$X$8,J17=$Y$8),$W$8,IF(OR(J17=$X$9,J17=$Y$9),$W$9,IF(OR(J17=$X$10,J17=$Y$10),$W$10,IF(OR(J17=$X$11,J17=$Y$11),$W$11,IF(OR(J17=#REF!,J17=#REF!),#REF!)))))))</f>
        <v/>
      </c>
      <c r="L17" s="180" t="str">
        <f>+IF(J17="","",IF(J17="N/A","",IF(OR(J17=$X$8,J17=$Y$8),$V$8,IF(OR(J17=$X$9,J17=$Y$9),$V$9,IF(OR(J17=$X$10,J17=$Y$10),$V$10,IF(OR(J17=$X$11,J17=$Y$11),$V$11,IF(OR(J17=#REF!,J17=#REF!),#REF!)))))))</f>
        <v/>
      </c>
      <c r="M17" s="202" t="str">
        <f t="shared" si="4"/>
        <v/>
      </c>
      <c r="N17" s="203" t="str">
        <f>+IF(M17="","",IF(M17=$W$8,$V$8,IF(M17=$W$9,$V$9,IF(M17=$W$10,$V$10,IF(M17=$W$11,$V$11,IF(M17=#REF!,#REF!))))))</f>
        <v/>
      </c>
    </row>
    <row r="18" spans="1:14" ht="73.5" customHeight="1">
      <c r="A18" s="29" t="str">
        <f>'2 CONTEXTO E IDENTIFICACIÓN'!A17</f>
        <v>R11</v>
      </c>
      <c r="B18" s="296" t="str">
        <f>+'2 CONTEXTO E IDENTIFICACIÓN'!E17</f>
        <v xml:space="preserve">  </v>
      </c>
      <c r="C18" s="195"/>
      <c r="D18" s="171" t="str">
        <f>+IF(C18="","",IF(C18&lt;=$S$8,$Q$8,IF(C18&lt;=$S$9,$Q$9,IF(C18&lt;=$S$10,$Q$10,IF(C18&lt;=$S$11,$Q$11,IF(C18&gt;=#REF!,#REF!,""))))))</f>
        <v/>
      </c>
      <c r="E18" s="172" t="str">
        <f>+IF(D18="","",IF(D18=$Q$8,$T$8,IF(D18=$Q$9,$T$9,IF(D18=$Q$10,$T$10,IF(D18=$Q$11,$T$11,IF(D18=#REF!,#REF!))))))</f>
        <v/>
      </c>
      <c r="F18" s="30" t="str">
        <f>+IF(D18="","",IF(D18=$Q$8,$P$8,IF(D18=$Q$9,$P$9,IF(D18=$Q$10,$P$10,IF(D18=$Q$11,$P$11,IF(D18=#REF!,#REF!))))))</f>
        <v/>
      </c>
      <c r="G18" s="182"/>
      <c r="H18" s="174" t="str">
        <f>+IF(G18="","",IF(G18="N/A","",IF(OR(G18=$X$8,G18=$Y$8),$W$8,IF(OR(G18=$X$9,G18=$Y$9),$W$9,IF(OR(G18=$X$10,G18=$Y$10),$W$10,IF(OR(G18=$X$11,G18=$Y$11),$W$11,IF(OR(G18=#REF!,G18=#REF!),#REF!)))))))</f>
        <v/>
      </c>
      <c r="I18" s="180" t="str">
        <f>+IF(G18="","",IF(G18="N/A","",IF(OR(G18=$X$8,G18=$Y$8),$V$8,IF(OR(G18=$X$9,G18=$Y$9),$V$9,IF(OR(G18=$X$10,G18=$Y$10),$V$10,IF(OR(G18=$X$11,G18=$Y$11),$V$11,IF(OR(G18=#REF!,G18=#REF!),#REF!)))))))</f>
        <v/>
      </c>
      <c r="J18" s="182"/>
      <c r="K18" s="174" t="str">
        <f>+IF(J18="","",IF(J18="N/A","",IF(OR(J18=$X$8,J18=$Y$8),$W$8,IF(OR(J18=$X$9,J18=$Y$9),$W$9,IF(OR(J18=$X$10,J18=$Y$10),$W$10,IF(OR(J18=$X$11,J18=$Y$11),$W$11,IF(OR(J18=#REF!,J18=#REF!),#REF!)))))))</f>
        <v/>
      </c>
      <c r="L18" s="180" t="str">
        <f>+IF(J18="","",IF(J18="N/A","",IF(OR(J18=$X$8,J18=$Y$8),$V$8,IF(OR(J18=$X$9,J18=$Y$9),$V$9,IF(OR(J18=$X$10,J18=$Y$10),$V$10,IF(OR(J18=$X$11,J18=$Y$11),$V$11,IF(OR(J18=#REF!,J18=#REF!),#REF!)))))))</f>
        <v/>
      </c>
      <c r="M18" s="202" t="str">
        <f t="shared" si="4"/>
        <v/>
      </c>
      <c r="N18" s="203" t="str">
        <f>+IF(M18="","",IF(M18=$W$8,$V$8,IF(M18=$W$9,$V$9,IF(M18=$W$10,$V$10,IF(M18=$W$11,$V$11,IF(M18=#REF!,#REF!))))))</f>
        <v/>
      </c>
    </row>
    <row r="19" spans="1:14" ht="73.5" customHeight="1">
      <c r="A19" s="29" t="str">
        <f>'2 CONTEXTO E IDENTIFICACIÓN'!A18</f>
        <v>R12</v>
      </c>
      <c r="B19" s="296" t="str">
        <f>+'2 CONTEXTO E IDENTIFICACIÓN'!E18</f>
        <v xml:space="preserve">  </v>
      </c>
      <c r="C19" s="195"/>
      <c r="D19" s="171" t="str">
        <f>+IF(C19="","",IF(C19&lt;=$S$8,$Q$8,IF(C19&lt;=$S$9,$Q$9,IF(C19&lt;=$S$10,$Q$10,IF(C19&lt;=$S$11,$Q$11,IF(C19&gt;=#REF!,#REF!,""))))))</f>
        <v/>
      </c>
      <c r="E19" s="172" t="str">
        <f>+IF(D19="","",IF(D19=$Q$8,$T$8,IF(D19=$Q$9,$T$9,IF(D19=$Q$10,$T$10,IF(D19=$Q$11,$T$11,IF(D19=#REF!,#REF!))))))</f>
        <v/>
      </c>
      <c r="F19" s="30" t="str">
        <f>+IF(D19="","",IF(D19=$Q$8,$P$8,IF(D19=$Q$9,$P$9,IF(D19=$Q$10,$P$10,IF(D19=$Q$11,$P$11,IF(D19=#REF!,#REF!))))))</f>
        <v/>
      </c>
      <c r="G19" s="182"/>
      <c r="H19" s="174" t="str">
        <f>+IF(G19="","",IF(G19="N/A","",IF(OR(G19=$X$8,G19=$Y$8),$W$8,IF(OR(G19=$X$9,G19=$Y$9),$W$9,IF(OR(G19=$X$10,G19=$Y$10),$W$10,IF(OR(G19=$X$11,G19=$Y$11),$W$11,IF(OR(G19=#REF!,G19=#REF!),#REF!)))))))</f>
        <v/>
      </c>
      <c r="I19" s="180" t="str">
        <f>+IF(G19="","",IF(G19="N/A","",IF(OR(G19=$X$8,G19=$Y$8),$V$8,IF(OR(G19=$X$9,G19=$Y$9),$V$9,IF(OR(G19=$X$10,G19=$Y$10),$V$10,IF(OR(G19=$X$11,G19=$Y$11),$V$11,IF(OR(G19=#REF!,G19=#REF!),#REF!)))))))</f>
        <v/>
      </c>
      <c r="J19" s="182"/>
      <c r="K19" s="174" t="str">
        <f>+IF(J19="","",IF(J19="N/A","",IF(OR(J19=$X$8,J19=$Y$8),$W$8,IF(OR(J19=$X$9,J19=$Y$9),$W$9,IF(OR(J19=$X$10,J19=$Y$10),$W$10,IF(OR(J19=$X$11,J19=$Y$11),$W$11,IF(OR(J19=#REF!,J19=#REF!),#REF!)))))))</f>
        <v/>
      </c>
      <c r="L19" s="180" t="str">
        <f>+IF(J19="","",IF(J19="N/A","",IF(OR(J19=$X$8,J19=$Y$8),$V$8,IF(OR(J19=$X$9,J19=$Y$9),$V$9,IF(OR(J19=$X$10,J19=$Y$10),$V$10,IF(OR(J19=$X$11,J19=$Y$11),$V$11,IF(OR(J19=#REF!,J19=#REF!),#REF!)))))))</f>
        <v/>
      </c>
      <c r="M19" s="202" t="str">
        <f t="shared" si="4"/>
        <v/>
      </c>
      <c r="N19" s="203" t="str">
        <f>+IF(M19="","",IF(M19=$W$8,$V$8,IF(M19=$W$9,$V$9,IF(M19=$W$10,$V$10,IF(M19=$W$11,$V$11,IF(M19=#REF!,#REF!))))))</f>
        <v/>
      </c>
    </row>
    <row r="20" spans="1:14" ht="73.5" customHeight="1">
      <c r="A20" s="29" t="str">
        <f>'2 CONTEXTO E IDENTIFICACIÓN'!A19</f>
        <v>R13</v>
      </c>
      <c r="B20" s="296" t="str">
        <f>+'2 CONTEXTO E IDENTIFICACIÓN'!E19</f>
        <v xml:space="preserve">  </v>
      </c>
      <c r="C20" s="195"/>
      <c r="D20" s="171" t="str">
        <f>+IF(C20="","",IF(C20&lt;=$S$8,$Q$8,IF(C20&lt;=$S$9,$Q$9,IF(C20&lt;=$S$10,$Q$10,IF(C20&lt;=$S$11,$Q$11,IF(C20&gt;=#REF!,#REF!,""))))))</f>
        <v/>
      </c>
      <c r="E20" s="172" t="str">
        <f>+IF(D20="","",IF(D20=$Q$8,$T$8,IF(D20=$Q$9,$T$9,IF(D20=$Q$10,$T$10,IF(D20=$Q$11,$T$11,IF(D20=#REF!,#REF!))))))</f>
        <v/>
      </c>
      <c r="F20" s="30" t="str">
        <f>+IF(D20="","",IF(D20=$Q$8,$P$8,IF(D20=$Q$9,$P$9,IF(D20=$Q$10,$P$10,IF(D20=$Q$11,$P$11,IF(D20=#REF!,#REF!))))))</f>
        <v/>
      </c>
      <c r="G20" s="182"/>
      <c r="H20" s="174" t="str">
        <f>+IF(G20="","",IF(G20="N/A","",IF(OR(G20=$X$8,G20=$Y$8),$W$8,IF(OR(G20=$X$9,G20=$Y$9),$W$9,IF(OR(G20=$X$10,G20=$Y$10),$W$10,IF(OR(G20=$X$11,G20=$Y$11),$W$11,IF(OR(G20=#REF!,G20=#REF!),#REF!)))))))</f>
        <v/>
      </c>
      <c r="I20" s="180" t="str">
        <f>+IF(G20="","",IF(G20="N/A","",IF(OR(G20=$X$8,G20=$Y$8),$V$8,IF(OR(G20=$X$9,G20=$Y$9),$V$9,IF(OR(G20=$X$10,G20=$Y$10),$V$10,IF(OR(G20=$X$11,G20=$Y$11),$V$11,IF(OR(G20=#REF!,G20=#REF!),#REF!)))))))</f>
        <v/>
      </c>
      <c r="J20" s="182"/>
      <c r="K20" s="174" t="str">
        <f>+IF(J20="","",IF(J20="N/A","",IF(OR(J20=$X$8,J20=$Y$8),$W$8,IF(OR(J20=$X$9,J20=$Y$9),$W$9,IF(OR(J20=$X$10,J20=$Y$10),$W$10,IF(OR(J20=$X$11,J20=$Y$11),$W$11,IF(OR(J20=#REF!,J20=#REF!),#REF!)))))))</f>
        <v/>
      </c>
      <c r="L20" s="180" t="str">
        <f>+IF(J20="","",IF(J20="N/A","",IF(OR(J20=$X$8,J20=$Y$8),$V$8,IF(OR(J20=$X$9,J20=$Y$9),$V$9,IF(OR(J20=$X$10,J20=$Y$10),$V$10,IF(OR(J20=$X$11,J20=$Y$11),$V$11,IF(OR(J20=#REF!,J20=#REF!),#REF!)))))))</f>
        <v/>
      </c>
      <c r="M20" s="202" t="str">
        <f t="shared" si="4"/>
        <v/>
      </c>
      <c r="N20" s="203" t="str">
        <f>+IF(M20="","",IF(M20=$W$8,$V$8,IF(M20=$W$9,$V$9,IF(M20=$W$10,$V$10,IF(M20=$W$11,$V$11,IF(M20=#REF!,#REF!))))))</f>
        <v/>
      </c>
    </row>
    <row r="21" spans="1:14" ht="73.5" customHeight="1">
      <c r="A21" s="29" t="str">
        <f>'2 CONTEXTO E IDENTIFICACIÓN'!A20</f>
        <v>R16</v>
      </c>
      <c r="B21" s="296" t="str">
        <f>+'2 CONTEXTO E IDENTIFICACIÓN'!E20</f>
        <v xml:space="preserve">  </v>
      </c>
      <c r="C21" s="195"/>
      <c r="D21" s="171" t="str">
        <f>+IF(C21="","",IF(C21&lt;=$S$8,$Q$8,IF(C21&lt;=$S$9,$Q$9,IF(C21&lt;=$S$10,$Q$10,IF(C21&lt;=$S$11,$Q$11,IF(C21&gt;=#REF!,#REF!,""))))))</f>
        <v/>
      </c>
      <c r="E21" s="172" t="str">
        <f>+IF(D21="","",IF(D21=$Q$8,$T$8,IF(D21=$Q$9,$T$9,IF(D21=$Q$10,$T$10,IF(D21=$Q$11,$T$11,IF(D21=#REF!,#REF!))))))</f>
        <v/>
      </c>
      <c r="F21" s="30" t="str">
        <f>+IF(D21="","",IF(D21=$Q$8,$P$8,IF(D21=$Q$9,$P$9,IF(D21=$Q$10,$P$10,IF(D21=$Q$11,$P$11,IF(D21=#REF!,#REF!))))))</f>
        <v/>
      </c>
      <c r="G21" s="182"/>
      <c r="H21" s="174" t="str">
        <f>+IF(G21="","",IF(G21="N/A","",IF(OR(G21=$X$8,G21=$Y$8),$W$8,IF(OR(G21=$X$9,G21=$Y$9),$W$9,IF(OR(G21=$X$10,G21=$Y$10),$W$10,IF(OR(G21=$X$11,G21=$Y$11),$W$11,IF(OR(G21=#REF!,G21=#REF!),#REF!)))))))</f>
        <v/>
      </c>
      <c r="I21" s="180" t="str">
        <f>+IF(G21="","",IF(G21="N/A","",IF(OR(G21=$X$8,G21=$Y$8),$V$8,IF(OR(G21=$X$9,G21=$Y$9),$V$9,IF(OR(G21=$X$10,G21=$Y$10),$V$10,IF(OR(G21=$X$11,G21=$Y$11),$V$11,IF(OR(G21=#REF!,G21=#REF!),#REF!)))))))</f>
        <v/>
      </c>
      <c r="J21" s="182"/>
      <c r="K21" s="174" t="str">
        <f>+IF(J21="","",IF(J21="N/A","",IF(OR(J21=$X$8,J21=$Y$8),$W$8,IF(OR(J21=$X$9,J21=$Y$9),$W$9,IF(OR(J21=$X$10,J21=$Y$10),$W$10,IF(OR(J21=$X$11,J21=$Y$11),$W$11,IF(OR(J21=#REF!,J21=#REF!),#REF!)))))))</f>
        <v/>
      </c>
      <c r="L21" s="180" t="str">
        <f>+IF(J21="","",IF(J21="N/A","",IF(OR(J21=$X$8,J21=$Y$8),$V$8,IF(OR(J21=$X$9,J21=$Y$9),$V$9,IF(OR(J21=$X$10,J21=$Y$10),$V$10,IF(OR(J21=$X$11,J21=$Y$11),$V$11,IF(OR(J21=#REF!,J21=#REF!),#REF!)))))))</f>
        <v/>
      </c>
      <c r="M21" s="202" t="str">
        <f t="shared" si="4"/>
        <v/>
      </c>
      <c r="N21" s="203" t="str">
        <f>+IF(M21="","",IF(M21=$W$8,$V$8,IF(M21=$W$9,$V$9,IF(M21=$W$10,$V$10,IF(M21=$W$11,$V$11,IF(M21=#REF!,#REF!))))))</f>
        <v/>
      </c>
    </row>
    <row r="22" spans="1:14" ht="73.5" customHeight="1">
      <c r="A22" s="29" t="str">
        <f>'2 CONTEXTO E IDENTIFICACIÓN'!A21</f>
        <v>R17</v>
      </c>
      <c r="B22" s="296" t="str">
        <f>+'2 CONTEXTO E IDENTIFICACIÓN'!E21</f>
        <v xml:space="preserve">  </v>
      </c>
      <c r="C22" s="195"/>
      <c r="D22" s="171" t="str">
        <f>+IF(C22="","",IF(C22&lt;=$S$8,$Q$8,IF(C22&lt;=$S$9,$Q$9,IF(C22&lt;=$S$10,$Q$10,IF(C22&lt;=$S$11,$Q$11,IF(C22&gt;=#REF!,#REF!,""))))))</f>
        <v/>
      </c>
      <c r="E22" s="172" t="str">
        <f>+IF(D22="","",IF(D22=$Q$8,$T$8,IF(D22=$Q$9,$T$9,IF(D22=$Q$10,$T$10,IF(D22=$Q$11,$T$11,IF(D22=#REF!,#REF!))))))</f>
        <v/>
      </c>
      <c r="F22" s="30" t="str">
        <f>+IF(D22="","",IF(D22=$Q$8,$P$8,IF(D22=$Q$9,$P$9,IF(D22=$Q$10,$P$10,IF(D22=$Q$11,$P$11,IF(D22=#REF!,#REF!))))))</f>
        <v/>
      </c>
      <c r="G22" s="182"/>
      <c r="H22" s="174" t="str">
        <f>+IF(G22="","",IF(G22="N/A","",IF(OR(G22=$X$8,G22=$Y$8),$W$8,IF(OR(G22=$X$9,G22=$Y$9),$W$9,IF(OR(G22=$X$10,G22=$Y$10),$W$10,IF(OR(G22=$X$11,G22=$Y$11),$W$11,IF(OR(G22=#REF!,G22=#REF!),#REF!)))))))</f>
        <v/>
      </c>
      <c r="I22" s="180" t="str">
        <f>+IF(G22="","",IF(G22="N/A","",IF(OR(G22=$X$8,G22=$Y$8),$V$8,IF(OR(G22=$X$9,G22=$Y$9),$V$9,IF(OR(G22=$X$10,G22=$Y$10),$V$10,IF(OR(G22=$X$11,G22=$Y$11),$V$11,IF(OR(G22=#REF!,G22=#REF!),#REF!)))))))</f>
        <v/>
      </c>
      <c r="J22" s="182"/>
      <c r="K22" s="174" t="str">
        <f>+IF(J22="","",IF(J22="N/A","",IF(OR(J22=$X$8,J22=$Y$8),$W$8,IF(OR(J22=$X$9,J22=$Y$9),$W$9,IF(OR(J22=$X$10,J22=$Y$10),$W$10,IF(OR(J22=$X$11,J22=$Y$11),$W$11,IF(OR(J22=#REF!,J22=#REF!),#REF!)))))))</f>
        <v/>
      </c>
      <c r="L22" s="180" t="str">
        <f>+IF(J22="","",IF(J22="N/A","",IF(OR(J22=$X$8,J22=$Y$8),$V$8,IF(OR(J22=$X$9,J22=$Y$9),$V$9,IF(OR(J22=$X$10,J22=$Y$10),$V$10,IF(OR(J22=$X$11,J22=$Y$11),$V$11,IF(OR(J22=#REF!,J22=#REF!),#REF!)))))))</f>
        <v/>
      </c>
      <c r="M22" s="202" t="str">
        <f t="shared" si="4"/>
        <v/>
      </c>
      <c r="N22" s="203" t="str">
        <f>+IF(M22="","",IF(M22=$W$8,$V$8,IF(M22=$W$9,$V$9,IF(M22=$W$10,$V$10,IF(M22=$W$11,$V$11,IF(M22=#REF!,#REF!))))))</f>
        <v/>
      </c>
    </row>
    <row r="23" spans="1:14" ht="73.5" customHeight="1">
      <c r="A23" s="29" t="str">
        <f>'2 CONTEXTO E IDENTIFICACIÓN'!A22</f>
        <v>R18</v>
      </c>
      <c r="B23" s="296" t="str">
        <f>+'2 CONTEXTO E IDENTIFICACIÓN'!E22</f>
        <v xml:space="preserve">  </v>
      </c>
      <c r="C23" s="195"/>
      <c r="D23" s="171" t="str">
        <f>+IF(C23="","",IF(C23&lt;=$S$8,$Q$8,IF(C23&lt;=$S$9,$Q$9,IF(C23&lt;=$S$10,$Q$10,IF(C23&lt;=$S$11,$Q$11,IF(C23&gt;=#REF!,#REF!,""))))))</f>
        <v/>
      </c>
      <c r="E23" s="172" t="str">
        <f>+IF(D23="","",IF(D23=$Q$8,$T$8,IF(D23=$Q$9,$T$9,IF(D23=$Q$10,$T$10,IF(D23=$Q$11,$T$11,IF(D23=#REF!,#REF!))))))</f>
        <v/>
      </c>
      <c r="F23" s="30" t="str">
        <f>+IF(D23="","",IF(D23=$Q$8,$P$8,IF(D23=$Q$9,$P$9,IF(D23=$Q$10,$P$10,IF(D23=$Q$11,$P$11,IF(D23=#REF!,#REF!))))))</f>
        <v/>
      </c>
      <c r="G23" s="182"/>
      <c r="H23" s="174" t="str">
        <f>+IF(G23="","",IF(G23="N/A","",IF(OR(G23=$X$8,G23=$Y$8),$W$8,IF(OR(G23=$X$9,G23=$Y$9),$W$9,IF(OR(G23=$X$10,G23=$Y$10),$W$10,IF(OR(G23=$X$11,G23=$Y$11),$W$11,IF(OR(G23=#REF!,G23=#REF!),#REF!)))))))</f>
        <v/>
      </c>
      <c r="I23" s="180" t="str">
        <f>+IF(G23="","",IF(G23="N/A","",IF(OR(G23=$X$8,G23=$Y$8),$V$8,IF(OR(G23=$X$9,G23=$Y$9),$V$9,IF(OR(G23=$X$10,G23=$Y$10),$V$10,IF(OR(G23=$X$11,G23=$Y$11),$V$11,IF(OR(G23=#REF!,G23=#REF!),#REF!)))))))</f>
        <v/>
      </c>
      <c r="J23" s="182"/>
      <c r="K23" s="174" t="str">
        <f>+IF(J23="","",IF(J23="N/A","",IF(OR(J23=$X$8,J23=$Y$8),$W$8,IF(OR(J23=$X$9,J23=$Y$9),$W$9,IF(OR(J23=$X$10,J23=$Y$10),$W$10,IF(OR(J23=$X$11,J23=$Y$11),$W$11,IF(OR(J23=#REF!,J23=#REF!),#REF!)))))))</f>
        <v/>
      </c>
      <c r="L23" s="180" t="str">
        <f>+IF(J23="","",IF(J23="N/A","",IF(OR(J23=$X$8,J23=$Y$8),$V$8,IF(OR(J23=$X$9,J23=$Y$9),$V$9,IF(OR(J23=$X$10,J23=$Y$10),$V$10,IF(OR(J23=$X$11,J23=$Y$11),$V$11,IF(OR(J23=#REF!,J23=#REF!),#REF!)))))))</f>
        <v/>
      </c>
      <c r="M23" s="202" t="str">
        <f t="shared" si="4"/>
        <v/>
      </c>
      <c r="N23" s="203" t="str">
        <f>+IF(M23="","",IF(M23=$W$8,$V$8,IF(M23=$W$9,$V$9,IF(M23=$W$10,$V$10,IF(M23=$W$11,$V$11,IF(M23=#REF!,#REF!))))))</f>
        <v/>
      </c>
    </row>
    <row r="24" spans="1:14" ht="73.5" customHeight="1">
      <c r="A24" s="29" t="str">
        <f>'2 CONTEXTO E IDENTIFICACIÓN'!A23</f>
        <v>R19</v>
      </c>
      <c r="B24" s="296" t="str">
        <f>+'2 CONTEXTO E IDENTIFICACIÓN'!E23</f>
        <v xml:space="preserve">  </v>
      </c>
      <c r="C24" s="195"/>
      <c r="D24" s="171" t="str">
        <f>+IF(C24="","",IF(C24&lt;=$S$8,$Q$8,IF(C24&lt;=$S$9,$Q$9,IF(C24&lt;=$S$10,$Q$10,IF(C24&lt;=$S$11,$Q$11,IF(C24&gt;=#REF!,#REF!,""))))))</f>
        <v/>
      </c>
      <c r="E24" s="172" t="str">
        <f>+IF(D24="","",IF(D24=$Q$8,$T$8,IF(D24=$Q$9,$T$9,IF(D24=$Q$10,$T$10,IF(D24=$Q$11,$T$11,IF(D24=#REF!,#REF!))))))</f>
        <v/>
      </c>
      <c r="F24" s="30" t="str">
        <f>+IF(D24="","",IF(D24=$Q$8,$P$8,IF(D24=$Q$9,$P$9,IF(D24=$Q$10,$P$10,IF(D24=$Q$11,$P$11,IF(D24=#REF!,#REF!))))))</f>
        <v/>
      </c>
      <c r="G24" s="182"/>
      <c r="H24" s="174" t="str">
        <f>+IF(G24="","",IF(G24="N/A","",IF(OR(G24=$X$8,G24=$Y$8),$W$8,IF(OR(G24=$X$9,G24=$Y$9),$W$9,IF(OR(G24=$X$10,G24=$Y$10),$W$10,IF(OR(G24=$X$11,G24=$Y$11),$W$11,IF(OR(G24=#REF!,G24=#REF!),#REF!)))))))</f>
        <v/>
      </c>
      <c r="I24" s="180" t="str">
        <f>+IF(G24="","",IF(G24="N/A","",IF(OR(G24=$X$8,G24=$Y$8),$V$8,IF(OR(G24=$X$9,G24=$Y$9),$V$9,IF(OR(G24=$X$10,G24=$Y$10),$V$10,IF(OR(G24=$X$11,G24=$Y$11),$V$11,IF(OR(G24=#REF!,G24=#REF!),#REF!)))))))</f>
        <v/>
      </c>
      <c r="J24" s="182"/>
      <c r="K24" s="174" t="str">
        <f>+IF(J24="","",IF(J24="N/A","",IF(OR(J24=$X$8,J24=$Y$8),$W$8,IF(OR(J24=$X$9,J24=$Y$9),$W$9,IF(OR(J24=$X$10,J24=$Y$10),$W$10,IF(OR(J24=$X$11,J24=$Y$11),$W$11,IF(OR(J24=#REF!,J24=#REF!),#REF!)))))))</f>
        <v/>
      </c>
      <c r="L24" s="180" t="str">
        <f>+IF(J24="","",IF(J24="N/A","",IF(OR(J24=$X$8,J24=$Y$8),$V$8,IF(OR(J24=$X$9,J24=$Y$9),$V$9,IF(OR(J24=$X$10,J24=$Y$10),$V$10,IF(OR(J24=$X$11,J24=$Y$11),$V$11,IF(OR(J24=#REF!,J24=#REF!),#REF!)))))))</f>
        <v/>
      </c>
      <c r="M24" s="202" t="str">
        <f t="shared" si="4"/>
        <v/>
      </c>
      <c r="N24" s="203" t="str">
        <f>+IF(M24="","",IF(M24=$W$8,$V$8,IF(M24=$W$9,$V$9,IF(M24=$W$10,$V$10,IF(M24=$W$11,$V$11,IF(M24=#REF!,#REF!))))))</f>
        <v/>
      </c>
    </row>
    <row r="25" spans="1:14" ht="73.5" customHeight="1" thickBot="1">
      <c r="A25" s="45" t="str">
        <f>'2 CONTEXTO E IDENTIFICACIÓN'!A24</f>
        <v>R20</v>
      </c>
      <c r="B25" s="297" t="str">
        <f>+'2 CONTEXTO E IDENTIFICACIÓN'!E24</f>
        <v xml:space="preserve">  </v>
      </c>
      <c r="C25" s="196"/>
      <c r="D25" s="184" t="str">
        <f>+IF(C25="","",IF(C25&lt;=$S$8,$Q$8,IF(C25&lt;=$S$9,$Q$9,IF(C25&lt;=$S$10,$Q$10,IF(C25&lt;=$S$11,$Q$11,IF(C25&gt;=#REF!,#REF!,""))))))</f>
        <v/>
      </c>
      <c r="E25" s="173" t="str">
        <f>+IF(D25="","",IF(D25=$Q$8,$T$8,IF(D25=$Q$9,$T$9,IF(D25=$Q$10,$T$10,IF(D25=$Q$11,$T$11,IF(D25=#REF!,#REF!))))))</f>
        <v/>
      </c>
      <c r="F25" s="46" t="str">
        <f>+IF(D25="","",IF(D25=$Q$8,$P$8,IF(D25=$Q$9,$P$9,IF(D25=$Q$10,$P$10,IF(D25=$Q$11,$P$11,IF(D25=#REF!,#REF!))))))</f>
        <v/>
      </c>
      <c r="G25" s="183"/>
      <c r="H25" s="178" t="str">
        <f>+IF(G25="","",IF(G25="N/A","",IF(OR(G25=$X$8,G25=$Y$8),$W$8,IF(OR(G25=$X$9,G25=$Y$9),$W$9,IF(OR(G25=$X$10,G25=$Y$10),$W$10,IF(OR(G25=$X$11,G25=$Y$11),$W$11,IF(OR(G25=#REF!,G25=#REF!),#REF!)))))))</f>
        <v/>
      </c>
      <c r="I25" s="181" t="str">
        <f>+IF(G25="","",IF(G25="N/A","",IF(OR(G25=$X$8,G25=$Y$8),$V$8,IF(OR(G25=$X$9,G25=$Y$9),$V$9,IF(OR(G25=$X$10,G25=$Y$10),$V$10,IF(OR(G25=$X$11,G25=$Y$11),$V$11,IF(OR(G25=#REF!,G25=#REF!),#REF!)))))))</f>
        <v/>
      </c>
      <c r="J25" s="183"/>
      <c r="K25" s="178" t="str">
        <f>+IF(J25="","",IF(J25="N/A","",IF(OR(J25=$X$8,J25=$Y$8),$W$8,IF(OR(J25=$X$9,J25=$Y$9),$W$9,IF(OR(J25=$X$10,J25=$Y$10),$W$10,IF(OR(J25=$X$11,J25=$Y$11),$W$11,IF(OR(J25=#REF!,J25=#REF!),#REF!)))))))</f>
        <v/>
      </c>
      <c r="L25" s="181" t="str">
        <f>+IF(J25="","",IF(J25="N/A","",IF(OR(J25=$X$8,J25=$Y$8),$V$8,IF(OR(J25=$X$9,J25=$Y$9),$V$9,IF(OR(J25=$X$10,J25=$Y$10),$V$10,IF(OR(J25=$X$11,J25=$Y$11),$V$11,IF(OR(J25=#REF!,J25=#REF!),#REF!)))))))</f>
        <v/>
      </c>
      <c r="M25" s="204" t="str">
        <f t="shared" si="4"/>
        <v/>
      </c>
      <c r="N25" s="205" t="str">
        <f>+IF(M25="","",IF(M25=$W$8,$V$8,IF(M25=$W$9,$V$9,IF(M25=$W$10,$V$10,IF(M25=$W$11,$V$11,IF(M25=#REF!,#REF!))))))</f>
        <v/>
      </c>
    </row>
  </sheetData>
  <sheetProtection formatCells="0" formatColumns="0" formatRows="0" sort="0" autoFilter="0" pivotTables="0"/>
  <dataConsolidate/>
  <mergeCells count="10">
    <mergeCell ref="B1:C1"/>
    <mergeCell ref="V6:Y6"/>
    <mergeCell ref="P6:T6"/>
    <mergeCell ref="B3:D3"/>
    <mergeCell ref="B4:D4"/>
    <mergeCell ref="C6:F6"/>
    <mergeCell ref="G6:I6"/>
    <mergeCell ref="J6:L6"/>
    <mergeCell ref="M6:N6"/>
    <mergeCell ref="G5:N5"/>
  </mergeCells>
  <conditionalFormatting sqref="E8:E25 G8:G25">
    <cfRule type="cellIs" dxfId="193" priority="269" operator="equal">
      <formula>$T$8</formula>
    </cfRule>
    <cfRule type="cellIs" dxfId="192" priority="270" operator="equal">
      <formula>$T$9</formula>
    </cfRule>
    <cfRule type="cellIs" dxfId="191" priority="271" operator="equal">
      <formula>$T$10</formula>
    </cfRule>
    <cfRule type="cellIs" dxfId="190" priority="272" operator="equal">
      <formula>$T$11</formula>
    </cfRule>
    <cfRule type="cellIs" dxfId="189" priority="273" operator="equal">
      <formula>$T$12</formula>
    </cfRule>
  </conditionalFormatting>
  <conditionalFormatting sqref="F8:F25">
    <cfRule type="cellIs" dxfId="188" priority="289" operator="equal">
      <formula>$P$8</formula>
    </cfRule>
    <cfRule type="cellIs" dxfId="187" priority="290" operator="equal">
      <formula>$P$9</formula>
    </cfRule>
    <cfRule type="cellIs" dxfId="186" priority="291" operator="equal">
      <formula>$P$10</formula>
    </cfRule>
    <cfRule type="cellIs" dxfId="185" priority="292" operator="equal">
      <formula>$P$11</formula>
    </cfRule>
    <cfRule type="cellIs" dxfId="184" priority="293" operator="equal">
      <formula>$P$12</formula>
    </cfRule>
  </conditionalFormatting>
  <conditionalFormatting sqref="H8:H25 K8:K25 M8:M25">
    <cfRule type="cellIs" dxfId="183" priority="299" operator="equal">
      <formula>$W$8</formula>
    </cfRule>
    <cfRule type="cellIs" dxfId="182" priority="300" operator="equal">
      <formula>$W$9</formula>
    </cfRule>
    <cfRule type="cellIs" dxfId="181" priority="301" operator="equal">
      <formula>$W$10</formula>
    </cfRule>
    <cfRule type="cellIs" dxfId="180" priority="302" operator="equal">
      <formula>$W$11</formula>
    </cfRule>
    <cfRule type="cellIs" dxfId="179" priority="303" operator="equal">
      <formula>#REF!</formula>
    </cfRule>
  </conditionalFormatting>
  <conditionalFormatting sqref="I8:J25 L8:L25 N8:N25">
    <cfRule type="cellIs" dxfId="178" priority="309" operator="equal">
      <formula>$V$8</formula>
    </cfRule>
    <cfRule type="cellIs" dxfId="177" priority="310" operator="equal">
      <formula>$V$9</formula>
    </cfRule>
    <cfRule type="cellIs" dxfId="176" priority="311" operator="equal">
      <formula>$V$10</formula>
    </cfRule>
    <cfRule type="cellIs" dxfId="175" priority="312" operator="equal">
      <formula>$V$11</formula>
    </cfRule>
    <cfRule type="cellIs" dxfId="174" priority="313" operator="equal">
      <formula>#REF!</formula>
    </cfRule>
  </conditionalFormatting>
  <dataValidations count="5">
    <dataValidation allowBlank="1" showInputMessage="1" showErrorMessage="1" prompt="La probabilidad se encuentra determinada por una escala de 1 a 3, siendo 1 la menor probabilidad de ocurrencia del riesgo y 3 la mayor probabilidad de  ocurrencia." sqref="IO7" xr:uid="{00000000-0002-0000-0200-000000000000}"/>
    <dataValidation allowBlank="1" showInputMessage="1" showErrorMessage="1" prompt="Es la materialización del riesgo y las consecuencias de su aparición. Su escala es: 5 bajo impacto, 10 medio, 20 alto impacto._x000a_" sqref="IP7:JA7" xr:uid="{00000000-0002-0000-0200-000001000000}"/>
    <dataValidation type="list" allowBlank="1" showInputMessage="1" showErrorMessage="1" sqref="IU11:JA11 IP8:JA10" xr:uid="{00000000-0002-0000-0200-000002000000}">
      <formula1>#REF!</formula1>
    </dataValidation>
    <dataValidation type="list" allowBlank="1" showInputMessage="1" showErrorMessage="1" sqref="G8:G25" xr:uid="{00000000-0002-0000-0200-000003000000}">
      <formula1>Afectación_Económica</formula1>
    </dataValidation>
    <dataValidation type="list" allowBlank="1" showInputMessage="1" showErrorMessage="1" sqref="J8:J25" xr:uid="{00000000-0002-0000-0200-000004000000}">
      <formula1>Reputacional</formula1>
    </dataValidation>
  </dataValidations>
  <printOptions horizontalCentered="1" verticalCentered="1"/>
  <pageMargins left="0.31496062992125984" right="0.27559055118110237" top="0.23622047244094491" bottom="0.15748031496062992" header="0" footer="0"/>
  <pageSetup scale="45" orientation="landscape" r:id="rId1"/>
  <headerFooter alignWithMargins="0"/>
  <colBreaks count="1" manualBreakCount="1">
    <brk id="14" max="2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4"/>
  <sheetViews>
    <sheetView showGridLines="0" topLeftCell="A9" zoomScale="70" zoomScaleNormal="70" workbookViewId="0">
      <selection activeCell="G5" sqref="G5:M12"/>
    </sheetView>
  </sheetViews>
  <sheetFormatPr baseColWidth="10" defaultColWidth="14.28515625" defaultRowHeight="12.75"/>
  <cols>
    <col min="1" max="1" width="22.42578125" style="79" customWidth="1"/>
    <col min="2" max="2" width="27" style="84" customWidth="1"/>
    <col min="3" max="3" width="24.7109375" style="79" customWidth="1"/>
    <col min="4" max="4" width="20.5703125" style="84" customWidth="1"/>
    <col min="5" max="5" width="17.42578125" style="84" customWidth="1"/>
    <col min="6" max="6" width="3.85546875" style="84" customWidth="1"/>
    <col min="7" max="7" width="7.42578125" style="84" customWidth="1"/>
    <col min="8" max="8" width="14" style="84" customWidth="1"/>
    <col min="9" max="9" width="16.5703125" style="84" customWidth="1"/>
    <col min="10" max="13" width="12.42578125" style="84" customWidth="1"/>
    <col min="14" max="14" width="3.85546875" style="84" customWidth="1"/>
    <col min="15" max="15" width="4.85546875" style="79" customWidth="1"/>
    <col min="16" max="16" width="6.42578125" style="79" customWidth="1"/>
    <col min="17" max="17" width="11" style="79" bestFit="1" customWidth="1"/>
    <col min="18" max="18" width="14.42578125" style="79" customWidth="1"/>
    <col min="19" max="22" width="12" style="79" customWidth="1"/>
    <col min="23" max="27" width="11.42578125" style="79" customWidth="1"/>
    <col min="28" max="28" width="5.5703125" style="79" bestFit="1" customWidth="1"/>
    <col min="29" max="29" width="26.85546875" style="79" customWidth="1"/>
    <col min="30" max="34" width="22.85546875" style="84" customWidth="1"/>
    <col min="35" max="35" width="23.42578125" style="79" customWidth="1"/>
    <col min="36" max="263" width="11.42578125" style="79" customWidth="1"/>
    <col min="264" max="264" width="12.7109375" style="79" customWidth="1"/>
    <col min="265" max="265" width="47" style="79" customWidth="1"/>
    <col min="266" max="266" width="35" style="79" customWidth="1"/>
    <col min="267" max="16384" width="14.28515625" style="79"/>
  </cols>
  <sheetData>
    <row r="1" spans="1:36" s="69" customFormat="1" ht="59.25" customHeight="1">
      <c r="A1" s="338" t="e" vm="1">
        <v>#VALUE!</v>
      </c>
      <c r="B1" s="349" t="s">
        <v>301</v>
      </c>
      <c r="C1" s="349"/>
      <c r="D1" s="224" t="e" vm="2">
        <v>#VALUE!</v>
      </c>
      <c r="AD1" s="70"/>
      <c r="AE1" s="70"/>
      <c r="AF1" s="70"/>
      <c r="AG1" s="70"/>
      <c r="AH1" s="70"/>
    </row>
    <row r="2" spans="1:36" s="69" customFormat="1" ht="23.25" customHeight="1">
      <c r="A2" s="73"/>
      <c r="B2" s="71"/>
      <c r="C2" s="49"/>
      <c r="D2" s="72"/>
      <c r="E2" s="71"/>
      <c r="F2" s="71"/>
      <c r="G2" s="71"/>
      <c r="I2" s="23"/>
      <c r="J2" s="342"/>
      <c r="K2" s="343"/>
      <c r="L2" s="342"/>
      <c r="M2" s="72"/>
      <c r="N2" s="71"/>
      <c r="AD2" s="70"/>
      <c r="AE2" s="70"/>
      <c r="AF2" s="70"/>
      <c r="AG2" s="70"/>
      <c r="AH2" s="70"/>
    </row>
    <row r="3" spans="1:36" s="69" customFormat="1" ht="24.75" customHeight="1">
      <c r="A3" s="19" t="s">
        <v>143</v>
      </c>
      <c r="B3" s="359" t="str">
        <f>+IF('2 CONTEXTO E IDENTIFICACIÓN'!$B$3="","",'2 CONTEXTO E IDENTIFICACIÓN'!$B$3)</f>
        <v xml:space="preserve">GESTIÓN COMERCIAL </v>
      </c>
      <c r="C3" s="359"/>
      <c r="D3" s="359"/>
      <c r="AD3" s="70"/>
      <c r="AE3" s="70"/>
      <c r="AF3" s="70"/>
      <c r="AG3" s="70"/>
      <c r="AH3" s="70"/>
    </row>
    <row r="4" spans="1:36" s="69" customFormat="1" ht="15.75" thickBot="1">
      <c r="A4" s="216"/>
      <c r="B4" s="360"/>
      <c r="C4" s="360"/>
      <c r="D4" s="360"/>
      <c r="AD4" s="70"/>
      <c r="AE4" s="70"/>
      <c r="AF4" s="70"/>
      <c r="AG4" s="70"/>
      <c r="AH4" s="70"/>
    </row>
    <row r="5" spans="1:36" s="69" customFormat="1" ht="15.75" thickBot="1">
      <c r="A5" s="216"/>
      <c r="B5" s="215"/>
      <c r="C5" s="215"/>
      <c r="D5" s="72"/>
      <c r="G5" s="439" t="s">
        <v>18</v>
      </c>
      <c r="H5" s="440"/>
      <c r="I5" s="440"/>
      <c r="J5" s="440"/>
      <c r="K5" s="440"/>
      <c r="L5" s="440"/>
      <c r="M5" s="441"/>
      <c r="O5" s="74"/>
      <c r="P5" s="74"/>
      <c r="Q5" s="75"/>
      <c r="R5" s="432" t="s">
        <v>77</v>
      </c>
      <c r="S5" s="432"/>
      <c r="T5" s="432"/>
      <c r="U5" s="432"/>
      <c r="V5" s="433"/>
      <c r="AD5" s="70"/>
      <c r="AE5" s="70"/>
      <c r="AF5" s="70"/>
      <c r="AG5" s="70"/>
      <c r="AH5" s="70"/>
    </row>
    <row r="6" spans="1:36">
      <c r="A6" s="122"/>
      <c r="B6" s="292"/>
      <c r="C6" s="434" t="s">
        <v>79</v>
      </c>
      <c r="D6" s="434"/>
      <c r="E6" s="434"/>
      <c r="F6" s="76"/>
      <c r="G6" s="77"/>
      <c r="H6" s="78"/>
      <c r="I6" s="432" t="s">
        <v>77</v>
      </c>
      <c r="J6" s="432"/>
      <c r="K6" s="432"/>
      <c r="L6" s="432"/>
      <c r="M6" s="433"/>
      <c r="N6" s="76"/>
      <c r="O6" s="80"/>
      <c r="P6" s="80"/>
      <c r="R6" s="81">
        <v>0.2</v>
      </c>
      <c r="S6" s="81">
        <v>0.4</v>
      </c>
      <c r="T6" s="81">
        <v>0.6</v>
      </c>
      <c r="U6" s="81">
        <v>0.8</v>
      </c>
      <c r="V6" s="82">
        <v>1</v>
      </c>
      <c r="W6" s="83"/>
      <c r="X6" s="83"/>
      <c r="Y6" s="83"/>
      <c r="Z6" s="83"/>
      <c r="AA6" s="83"/>
      <c r="AB6" s="83"/>
      <c r="AC6" s="83"/>
    </row>
    <row r="7" spans="1:36" ht="38.25">
      <c r="A7" s="85" t="s">
        <v>0</v>
      </c>
      <c r="B7" s="85" t="s">
        <v>1</v>
      </c>
      <c r="C7" s="85" t="s">
        <v>2</v>
      </c>
      <c r="D7" s="85" t="s">
        <v>4</v>
      </c>
      <c r="E7" s="85" t="s">
        <v>113</v>
      </c>
      <c r="F7" s="76"/>
      <c r="G7" s="80"/>
      <c r="H7" s="86"/>
      <c r="I7" s="87" t="s">
        <v>58</v>
      </c>
      <c r="J7" s="87" t="s">
        <v>7</v>
      </c>
      <c r="K7" s="87" t="s">
        <v>5</v>
      </c>
      <c r="L7" s="87" t="s">
        <v>6</v>
      </c>
      <c r="M7" s="88" t="s">
        <v>66</v>
      </c>
      <c r="N7" s="76"/>
      <c r="O7" s="80"/>
      <c r="P7" s="80"/>
      <c r="Q7" s="89"/>
      <c r="R7" s="90" t="s">
        <v>58</v>
      </c>
      <c r="S7" s="90" t="s">
        <v>7</v>
      </c>
      <c r="T7" s="90" t="s">
        <v>5</v>
      </c>
      <c r="U7" s="90" t="s">
        <v>6</v>
      </c>
      <c r="V7" s="91" t="s">
        <v>66</v>
      </c>
      <c r="Y7" s="83"/>
      <c r="Z7" s="83"/>
      <c r="AA7" s="92"/>
      <c r="AB7" s="92"/>
      <c r="AC7" s="92"/>
      <c r="AD7" s="92"/>
      <c r="AE7" s="92"/>
      <c r="AF7" s="92"/>
      <c r="AG7" s="92"/>
      <c r="AH7" s="92"/>
      <c r="AI7" s="92"/>
      <c r="AJ7" s="92"/>
    </row>
    <row r="8" spans="1:36" ht="117" customHeight="1">
      <c r="A8" s="93" t="str">
        <f>'2 CONTEXTO E IDENTIFICACIÓN'!A7</f>
        <v>R1</v>
      </c>
      <c r="B8" s="94" t="str">
        <f>+'2 CONTEXTO E IDENTIFICACIÓN'!E7</f>
        <v>Posibilidad de pérdida Reputacional por no realizar medidas correctivas de acuerdos a los resultados que arroja la encuesta de satisfacción debido a ausencias de planes de mejora que orienten el fortalecimiento del servicio.</v>
      </c>
      <c r="C8" s="95" t="str">
        <f>+'3 PROBABIL E IMPACTO INHERENTE'!F8</f>
        <v>Muy Baja</v>
      </c>
      <c r="D8" s="95" t="str">
        <f>+'3 PROBABIL E IMPACTO INHERENTE'!N8</f>
        <v>Moderado</v>
      </c>
      <c r="E8" s="324" t="str">
        <f>+IF(C8=$Q$8,IF(D8=$R$7,$R$8,IF(D8=$S$7,$S$8,IF(D8=$T$7,$T$8,IF(D8=$U$7,$U$8,IF(D8=$V$7,$V$8))))),IF(C8=$Q$9,IF(D8=$R$7,$R$9,IF(D8=$S$7,$S$9,IF(D8=$T$7,$T$9,IF(D8=$U$7,$U$9,IF(D8=$V$7,$V$9))))),IF(C8=$Q$10,IF(D8=$R$7,$R$10,IF(D8=$S$7,$S$10,IF(D8=$T$7,$T$10,IF(D8=$U$7,$U$10,IF(D8=$V$7,$V$10))))),IF(C8=$Q$11,IF(D8=$R$7,$R$11,IF(D8=$S$7,$S$11,IF(D8=$T$7,$T$11,IF(D8=$U$7,$U$11,IF(D8=$V$7,$V$11))))),IF(C8=$Q$12,IF(D8=$R$7,$R$12,IF(D8=$S$7,$S$12,IF(D8=$T$7,$T$12,IF(D8=$U$7,$U$12,IF(D8=$V$7,$V$12))))),"")))))</f>
        <v>Moderado</v>
      </c>
      <c r="F8" s="96"/>
      <c r="G8" s="437" t="s">
        <v>47</v>
      </c>
      <c r="H8" s="87" t="s">
        <v>55</v>
      </c>
      <c r="I8" s="97" t="str">
        <f>+IF(AND(C8=$Q$8,D8=$R$7),A8,"")&amp;" "&amp;IF(AND(C9=$Q$8,D9=$R$7),A9,"")&amp;" "&amp;IF(AND(C10=$Q$8,D10=$R$7),A10,"")&amp;" "&amp;IF(AND(C11=$Q$8,D11=$R$7),A11,"")&amp;" "&amp;IF(AND(C12=$Q$8,D12=$R$7),A12,"")&amp;" "&amp;IF(AND(C13=$Q$8,D13=$R$7),A13,"")&amp;" "&amp;IF(AND(C14=$Q$8,D14=$R$7),A14,"")&amp;" "&amp;IF(AND(C15=$Q$8,D15=$R$7),A15,"")&amp;" "&amp;IF(AND(C16=$Q$8,D16=$R$7),A16,"")&amp;" "&amp;IF(AND(C17=$Q$8,D17=$R$7),A17,"")&amp;" "&amp;IF(AND(C18=$Q$8,D18=$R$7),A18,"")&amp;" "&amp;IF(AND(C19=$Q$8,D19=$R$7),A19,"")&amp;" "&amp;IF(AND(C20=$Q$8,D20=$R$7),A20,"")&amp;" "&amp;IF(AND(C21=$Q$8,D21=$R$7),A21,"")&amp;" "&amp;IF(AND(C22=$Q$8,D22=$R$7),A22,"")&amp;" "&amp;IF(AND(C23=$Q$8,D23=$R$7),A23,"")&amp;" "&amp;IF(AND(C24=$Q$8,D24=$R$7),A24,"")&amp;" "&amp;IF(AND(C25=$Q$8,D25=$R$7),A25,"")&amp;" "&amp;IF(AND(C26=$Q$8,D26=$R$7),A26,"")&amp;" "&amp;IF(AND(C27=$Q$8,D27=$R$7),A27,"")</f>
        <v xml:space="preserve">                   </v>
      </c>
      <c r="J8" s="97" t="str">
        <f>+IF(AND(C8=$Q$8,D8=$S$7),A8,"")&amp;" "&amp;IF(AND(C9=$Q$8,D9=$S$7),A9,"")&amp;" "&amp;IF(AND(C10=$Q$8,D10=$S$7),A10,"")&amp;" "&amp;IF(AND(C11=$Q$8,D11=$S$7),A11,"")&amp;" "&amp;IF(AND(C12=$Q$8,D12=$S$7),A12,"")&amp;" "&amp;IF(AND(C13=$Q$8,D13=$S$7),A13,"")&amp;" "&amp;IF(AND(C14=$Q$8,D14=$S$7),A14,"")&amp;" "&amp;IF(AND(C15=$Q$8,D15=$S$7),A15,"")&amp;" "&amp;IF(AND(C16=$Q$8,D16=$S$7),A16,"")&amp;" "&amp;IF(AND(C17=$Q$8,D17=$S$7),A17,"")&amp;" "&amp;IF(AND(C18=$Q$8,D18=$S$7),A18,"")&amp;" "&amp;IF(AND(C19=$Q$8,D19=$S$7),A19,"")&amp;" "&amp;IF(AND(C20=$Q$8,D20=$S$7),A20,"")&amp;" "&amp;IF(AND(C21=$Q$8,D21=$S$7),A21,"")&amp;" "&amp;IF(AND(C22=$Q$8,D22=$S$7),A22,"")&amp;" "&amp;IF(AND(C23=$Q$8,D23=$S$7),A23,"")&amp;" "&amp;IF(AND(C24=$Q$8,D24=$S$7),A24,"")&amp;" "&amp;IF(AND(C25=$Q$8,D25=$S$7),A25,"")&amp;" "&amp;IF(AND(C26=$Q$8,D26=$S$7),A26,"")&amp;" "&amp;IF(AND(C27=$Q$8,D27=$S$7),A27,"")</f>
        <v xml:space="preserve">                   </v>
      </c>
      <c r="K8" s="97" t="str">
        <f>+IF(AND(C8=$Q$8,D8=$T$7),A8,"")&amp;" "&amp;IF(AND(C9=$Q$8,D9=$T$7),A9,"")&amp;" "&amp;IF(AND(C10=$Q$8,D10=$T$7),A10,"")&amp;" "&amp;IF(AND(C11=$Q$8,D11=$T$7),A11,"")&amp;" "&amp;IF(AND(C12=$Q$8,D12=$T$7),A12,"")&amp;" "&amp;IF(AND(C13=$Q$8,D13=$T$7),A13,"")&amp;" "&amp;IF(AND(C14=$Q$8,D14=$T$7),A14,"")&amp;" "&amp;IF(AND(C15=$Q$8,D15=$T$7),A15,"")&amp;" "&amp;IF(AND(C16=$Q$8,D16=$T$7),A16,"")&amp;" "&amp;IF(AND(C17=$Q$8,D17=$T$7),A17,"")&amp;" "&amp;IF(AND(C18=$Q$8,D18=$T$7),A18,"")&amp;" "&amp;IF(AND(C19=$Q$8,D19=$T$7),A19,"")&amp;" "&amp;IF(AND(C20=$Q$8,D20=$T$7),A20,"")&amp;" "&amp;IF(AND(C21=$Q$8,D21=$T$7),A21,"")&amp;" "&amp;IF(AND(C22=$Q$8,D22=$T$7),A22,"")&amp;" "&amp;IF(AND(C23=$Q$8,D23=$T$7),A23,"")&amp;" "&amp;IF(AND(C24=$Q$8,D24=$T$7),A24,"")&amp;" "&amp;IF(AND(C25=$Q$8,D25=$T$7),A25,"")&amp;" "&amp;IF(AND(C26=$Q$8,D26=$T$7),A26,"")&amp;" "&amp;IF(AND(C27=$Q$8,D27=$T$7),A27,"")</f>
        <v xml:space="preserve">                   </v>
      </c>
      <c r="L8" s="97" t="str">
        <f>+IF(AND(C8=$Q$8,D8=$U$7),A8,"")&amp;" "&amp;IF(AND(C9=$Q$8,D9=$U$7),A9,"")&amp;" "&amp;IF(AND(C10=$Q$8,D10=$U$7),A10,"")&amp;" "&amp;IF(AND(C11=$Q$8,D11=$U$7),A11,"")&amp;" "&amp;IF(AND(C12=$Q$8,D12=$U$7),A12,"")&amp;" "&amp;IF(AND(C13=$Q$8,D13=$U$7),A13,"")&amp;" "&amp;IF(AND(C14=$Q$8,D14=$U$7),A14,"")&amp;" "&amp;IF(AND(C15=$Q$8,D15=$U$7),A15,"")&amp;" "&amp;IF(AND(C16=$Q$8,D16=$U$7),A16,"")&amp;" "&amp;IF(AND(C17=$Q$8,D17=$U$7),A17,"")&amp;" "&amp;IF(AND(C18=$Q$8,D18=$U$7),A18,"")&amp;" "&amp;IF(AND(C19=$Q$8,D19=$U$7),A19,"")&amp;" "&amp;IF(AND(C20=$Q$8,D20=$U$7),A20,"")&amp;" "&amp;IF(AND(C21=$Q$8,D21=$U$7),A21,"")&amp;" "&amp;IF(AND(C22=$Q$8,D22=$U$7),A22,"")&amp;" "&amp;IF(AND(C23=$Q$8,D23=$U$7),A23,"")&amp;" "&amp;IF(AND(C24=$Q$8,D24=$U$7),A24,"")&amp;" "&amp;IF(AND(C25=$Q$8,D25=$U$7),A25,"")&amp;" "&amp;IF(AND(C26=$Q$8,D26=$U$7),A26,"")&amp;" "&amp;IF(AND(C27=$Q$8,D27=$U$7),A27,"")</f>
        <v xml:space="preserve">                   </v>
      </c>
      <c r="M8" s="98" t="str">
        <f>+IF(AND(C8=$Q$8,D8=$V$7),A8,"")&amp;" "&amp;IF(AND(C9=$Q$8,D9=$V$7),A9,"")&amp;" "&amp;IF(AND(C10=$Q$8,D10=$V$7),A10,"")&amp;" "&amp;IF(AND(C11=$Q$8,D11=$V$7),A11,"")&amp;" "&amp;IF(AND(C12=$Q$8,D12=$V$7),A12,"")&amp;" "&amp;IF(AND(C13=$Q$8,D13=$V$7),A13,"")&amp;" "&amp;IF(AND(C14=$Q$8,D14=$V$7),A14,"")&amp;" "&amp;IF(AND(C15=$Q$8,D15=$V$7),A15,"")&amp;" "&amp;IF(AND(C16=$Q$8,D16=$V$7),A16,"")&amp;" "&amp;IF(AND(C17=$Q$8,D17=$V$7),A17,"")&amp;" "&amp;IF(AND(C18=$Q$8,D18=$V$7),A18,"")&amp;" "&amp;IF(AND(C19=$Q$8,D19=$V$7),A19,"")&amp;" "&amp;IF(AND(C20=$Q$8,D20=$V$7),A20,"")&amp;" "&amp;IF(AND(C21=$Q$8,D21=$V$7),A21,"")&amp;" "&amp;IF(AND(C22=$Q$8,D22=$V$7),A22,"")&amp;" "&amp;IF(AND(C23=$Q$8,D23=$V$7),A23,"")&amp;" "&amp;IF(AND(C24=$Q$8,D24=$V$7),A24,"")&amp;" "&amp;IF(AND(C25=$Q$8,D25=$V$7),A25,"")&amp;" "&amp;IF(AND(C26=$Q$8,D26=$V$7),A26,"")&amp;" "&amp;IF(AND(C27=$Q$8,D27=$V$7),A27,"")</f>
        <v xml:space="preserve">                   </v>
      </c>
      <c r="N8" s="96"/>
      <c r="O8" s="435" t="s">
        <v>47</v>
      </c>
      <c r="P8" s="99">
        <v>1</v>
      </c>
      <c r="Q8" s="90" t="s">
        <v>55</v>
      </c>
      <c r="R8" s="97" t="s">
        <v>75</v>
      </c>
      <c r="S8" s="97" t="s">
        <v>75</v>
      </c>
      <c r="T8" s="97" t="s">
        <v>75</v>
      </c>
      <c r="U8" s="97" t="s">
        <v>75</v>
      </c>
      <c r="V8" s="98" t="s">
        <v>74</v>
      </c>
      <c r="Y8" s="83"/>
      <c r="Z8" s="83"/>
      <c r="AA8" s="92"/>
      <c r="AB8" s="92"/>
      <c r="AC8" s="92"/>
      <c r="AD8" s="100"/>
      <c r="AE8" s="100"/>
      <c r="AF8" s="100"/>
      <c r="AG8" s="100"/>
      <c r="AH8" s="100"/>
      <c r="AI8" s="92"/>
      <c r="AJ8" s="92"/>
    </row>
    <row r="9" spans="1:36" ht="105" customHeight="1">
      <c r="A9" s="93" t="str">
        <f>'2 CONTEXTO E IDENTIFICACIÓN'!A8</f>
        <v>R2</v>
      </c>
      <c r="B9" s="94" t="str">
        <f>+'2 CONTEXTO E IDENTIFICACIÓN'!E8</f>
        <v>Posibilidad de pérdida Económica y Reputacional por incumplimiento en los términos de ley para la atención de PQRS debido a la falta de seguimiento y control a los tiempos de respuesta de los PQRS.</v>
      </c>
      <c r="C9" s="95" t="str">
        <f>+'3 PROBABIL E IMPACTO INHERENTE'!F9</f>
        <v>Media</v>
      </c>
      <c r="D9" s="95" t="str">
        <f>+'3 PROBABIL E IMPACTO INHERENTE'!N9</f>
        <v>Moderado</v>
      </c>
      <c r="E9" s="324" t="str">
        <f>+IF(C9=$Q$8,IF(D9=$R$7,$R$8,IF(D9=$S$7,$S$8,IF(D9=$T$7,$T$8,IF(D9=$U$7,$U$8,IF(D9=$V$7,$V$8))))),IF(C9=$Q$9,IF(D9=$R$7,$R$9,IF(D9=$S$7,$S$9,IF(D9=$T$7,$T$9,IF(D9=$U$7,$U$9,IF(D9=$V$7,$V$9))))),IF(C9=$Q$10,IF(D9=$R$7,$R$10,IF(D9=$S$7,$S$10,IF(D9=$T$7,$T$10,IF(D9=$U$7,$U$10,IF(D9=$V$7,$V$10))))),IF(C9=$Q$11,IF(D9=$R$7,$R$11,IF(D9=$S$7,$S$11,IF(D9=$T$7,$T$11,IF(D9=$U$7,$U$11,IF(D9=$V$7,$V$11))))),IF(C9=$Q$12,IF(D9=$R$7,$R$12,IF(D9=$S$7,$S$12,IF(D9=$T$7,$T$12,IF(D9=$U$7,$U$12,IF(D9=$V$7,$V$12))))),"")))))</f>
        <v>Moderado</v>
      </c>
      <c r="F9" s="96"/>
      <c r="G9" s="437"/>
      <c r="H9" s="87" t="s">
        <v>54</v>
      </c>
      <c r="I9" s="101" t="str">
        <f>+IF(AND(C8=$Q$9,D8=$R$7),A8,"")&amp;" "&amp;IF(AND(C9=$Q$9,D9=$R$7),A9,"")&amp;" "&amp;IF(AND(C10=$Q$9,D10=$R$7),A10,"")&amp;" "&amp;IF(AND(C11=$Q$9,D11=$R$7),A11,"")&amp;" "&amp;IF(AND(C12=$Q$9,D12=$R$7),A12,"")&amp;" "&amp;IF(AND(C13=$Q$9,D13=$R$7),A13,"")&amp;" "&amp;IF(AND(C14=$Q$9,D14=$R$7),A14,"")&amp;" "&amp;IF(AND(C15=$Q$9,D15=$R$7),A15,"")&amp;" "&amp;IF(AND(C16=$Q$9,D16=$R$7),A16,"")&amp;" "&amp;IF(AND(C17=$Q$9,D17=$R$7),A17,"")&amp;" "&amp;IF(AND(C18=$Q$9,D18=$R$7),A18,"")&amp;" "&amp;IF(AND(C19=$Q$9,D19=$R$7),A19,"")&amp;" "&amp;IF(AND(C20=$Q$9,D20=$R$7),A20,"")&amp;" "&amp;IF(AND(C21=$Q$9,D21=$R$7),A21,"")&amp;" "&amp;IF(AND(C22=$Q$9,D22=$R$7),A22,"")&amp;" "&amp;IF(AND(C23=$Q$9,D23=$R$7),A23,"")&amp;" "&amp;IF(AND(C24=$Q$9,D24=$R$7),A24,"")&amp;" "&amp;IF(AND(C25=$Q$9,D25=$R$7),A25,"")&amp;" "&amp;IF(AND(C26=$Q$9,D26=$R$7),A26,"")&amp;" "&amp;IF(AND(C27=$Q$9,D27=$R$7),A27,"")</f>
        <v xml:space="preserve">                   </v>
      </c>
      <c r="J9" s="101" t="str">
        <f>+IF(AND(C8=$Q$9,D8=$S$7),A8,"")&amp;" "&amp;IF(AND(C9=$Q$9,D9=$S$7),A9,"")&amp;" "&amp;IF(AND(C10=$Q$9,D10=$S$7),A10,"")&amp;" "&amp;IF(AND(C11=$Q$9,D11=$S$7),A11,"")&amp;" "&amp;IF(AND(C12=$Q$9,D12=$S$7),A12,"")&amp;" "&amp;IF(AND(C13=$Q$9,D13=$S$7),A13,"")&amp;" "&amp;IF(AND(C14=$Q$9,D14=$S$7),A14,"")&amp;" "&amp;IF(AND(C15=$Q$9,D15=$S$7),A15,"")&amp;" "&amp;IF(AND(C16=$Q$9,D16=$S$7),A16,"")&amp;" "&amp;IF(AND(C17=$Q$9,D17=$S$7),A17,"")&amp;" "&amp;IF(AND(C18=$Q$9,D18=$S$7),A18,"")&amp;" "&amp;IF(AND(C19=$Q$9,D19=$S$7),A19,"")&amp;" "&amp;IF(AND(C20=$Q$9,D20=$S$7),A20,"")&amp;" "&amp;IF(AND(C21=$Q$9,D21=$S$7),A21,"")&amp;" "&amp;IF(AND(C22=$Q$9,D22=$S$7),A22,"")&amp;" "&amp;IF(AND(C23=$Q$9,D23=$S$7),A23,"")&amp;" "&amp;IF(AND(C24=$Q$9,D24=$S$7),A24,"")&amp;" "&amp;IF(AND(C25=$Q$9,D25=$S$7),A25,"")&amp;" "&amp;IF(AND(C26=$Q$9,D26=$S$7),A26,"")&amp;" "&amp;IF(AND(C27=$Q$9,D27=$S$7),A27,"")</f>
        <v xml:space="preserve">                   </v>
      </c>
      <c r="K9" s="97" t="str">
        <f>+IF(AND(C8=$Q$9,D8=$T$7),A8,"")&amp;" "&amp;IF(AND(C9=$Q$9,D9=$T$7),A9,"")&amp;" "&amp;IF(AND(C10=$Q$9,D10=$T$7),A10,"")&amp;" "&amp;IF(AND(C11=$Q$9,D11=$T$7),A11,"")&amp;" "&amp;IF(AND(C12=$Q$9,D12=$T$7),A12,"")&amp;" "&amp;IF(AND(C13=$Q$9,D13=$T$7),A13,"")&amp;" "&amp;IF(AND(C14=$Q$9,D14=$T$7),A14,"")&amp;" "&amp;IF(AND(C15=$Q$9,D15=$T$7),A15,"")&amp;" "&amp;IF(AND(C16=$Q$9,D16=$T$7),A16,"")&amp;" "&amp;IF(AND(C17=$Q$9,D17=$T$7),A17,"")&amp;" "&amp;IF(AND(C18=$Q$9,D18=$T$7),A18,"")&amp;" "&amp;IF(AND(C19=$Q$9,D19=$T$7),A19,"")&amp;" "&amp;IF(AND(C20=$Q$9,D20=$T$7),A20,"")&amp;" "&amp;IF(AND(C21=$Q$9,D21=$T$7),A21,"")&amp;" "&amp;IF(AND(C22=$Q$9,D22=$T$7),A22,"")&amp;" "&amp;IF(AND(C23=$Q$9,D23=$T$7),A23,"")&amp;" "&amp;IF(AND(C24=$Q$9,D24=$T$7),A24,"")&amp;" "&amp;IF(AND(C25=$Q$9,D25=$T$7),A25,"")&amp;" "&amp;IF(AND(C26=$Q$9,D26=$T$7),A26,"")&amp;" "&amp;IF(AND(C27=$Q$9,D27=$T$7),A27,"")</f>
        <v xml:space="preserve">                   </v>
      </c>
      <c r="L9" s="97" t="str">
        <f>+IF(AND(C8=$Q$9,D8=$U$7),A8,"")&amp;" "&amp;IF(AND(C9=$Q$9,D9=$U$7),A9,"")&amp;" "&amp;IF(AND(C10=$Q$9,D10=$U$7),A10,"")&amp;" "&amp;IF(AND(C11=$Q$9,D11=$U$7),A11,"")&amp;" "&amp;IF(AND(C12=$Q$9,D12=$U$7),A12,"")&amp;" "&amp;IF(AND(C13=$Q$9,D13=$U$7),A13,"")&amp;" "&amp;IF(AND(C14=$Q$9,D14=$U$7),A14,"")&amp;" "&amp;IF(AND(C15=$Q$9,D15=$U$7),A15,"")&amp;" "&amp;IF(AND(C16=$Q$9,D16=$U$7),A16,"")&amp;" "&amp;IF(AND(C17=$Q$9,D17=$U$7),A17,"")&amp;" "&amp;IF(AND(C18=$Q$9,D18=$U$7),A18,"")&amp;" "&amp;IF(AND(C19=$Q$9,D19=$U$7),A19,"")&amp;" "&amp;IF(AND(C20=$Q$9,D20=$U$7),A20,"")&amp;" "&amp;IF(AND(C21=$Q$9,D21=$U$7),A21,"")&amp;" "&amp;IF(AND(C22=$Q$9,D22=$U$7),A22,"")&amp;" "&amp;IF(AND(C23=$Q$9,D23=$U$7),A23,"")&amp;" "&amp;IF(AND(C24=$Q$9,D24=$U$7),A24,"")&amp;" "&amp;IF(AND(C25=$Q$9,D25=$U$7),A25,"")&amp;" "&amp;IF(AND(C26=$Q$9,D26=$U$7),A26,"")&amp;" "&amp;IF(AND(C27=$Q$9,D27=$U$7),A27,"")</f>
        <v xml:space="preserve">                   </v>
      </c>
      <c r="M9" s="98" t="str">
        <f>+IF(AND(C8=$Q$9,D8=$V$7),A8,"")&amp;" "&amp;IF(AND(C9=$Q$9,D9=$V$7),A9,"")&amp;" "&amp;IF(AND(C10=$Q$9,D10=$V$7),A10,"")&amp;" "&amp;IF(AND(C11=$Q$9,D11=$V$7),A11,"")&amp;" "&amp;IF(AND(C12=$Q$9,D12=$V$7),A12,"")&amp;" "&amp;IF(AND(C13=$Q$9,D13=$V$7),A13,"")&amp;" "&amp;IF(AND(C14=$Q$9,D14=$V$7),A14,"")&amp;" "&amp;IF(AND(C15=$Q$9,D15=$V$7),A15,"")&amp;" "&amp;IF(AND(C16=$Q$9,D16=$V$7),A16,"")&amp;" "&amp;IF(AND(C17=$Q$9,D17=$V$7),A17,"")&amp;" "&amp;IF(AND(C18=$Q$9,D18=$V$7),A18,"")&amp;" "&amp;IF(AND(C19=$Q$9,D19=$V$7),A19,"")&amp;" "&amp;IF(AND(C20=$Q$9,D20=$V$7),A20,"")&amp;" "&amp;IF(AND(C21=$Q$9,D21=$V$7),A21,"")&amp;" "&amp;IF(AND(C22=$Q$9,D22=$V$7),A22,"")&amp;" "&amp;IF(AND(C23=$Q$9,D23=$V$7),A23,"")&amp;" "&amp;IF(AND(C24=$Q$9,D24=$V$7),A24,"")&amp;" "&amp;IF(AND(C25=$Q$9,D25=$V$7),A25,"")&amp;" "&amp;IF(AND(C26=$Q$9,D26=$V$7),A26,"")&amp;" "&amp;IF(AND(C27=$Q$9,D27=$V$7),A27,"")</f>
        <v xml:space="preserve">                   </v>
      </c>
      <c r="N9" s="96"/>
      <c r="O9" s="435"/>
      <c r="P9" s="99">
        <v>0.8</v>
      </c>
      <c r="Q9" s="90" t="s">
        <v>54</v>
      </c>
      <c r="R9" s="101" t="s">
        <v>5</v>
      </c>
      <c r="S9" s="101" t="s">
        <v>5</v>
      </c>
      <c r="T9" s="97" t="s">
        <v>75</v>
      </c>
      <c r="U9" s="97" t="s">
        <v>75</v>
      </c>
      <c r="V9" s="98" t="s">
        <v>74</v>
      </c>
      <c r="Y9" s="83"/>
      <c r="Z9" s="83"/>
      <c r="AA9" s="92"/>
      <c r="AB9" s="102"/>
      <c r="AC9" s="103"/>
      <c r="AD9" s="100"/>
      <c r="AE9" s="100"/>
      <c r="AF9" s="100"/>
      <c r="AG9" s="100"/>
      <c r="AH9" s="100"/>
      <c r="AI9" s="92"/>
      <c r="AJ9" s="92"/>
    </row>
    <row r="10" spans="1:36" ht="119.25" customHeight="1">
      <c r="A10" s="93" t="str">
        <f>'2 CONTEXTO E IDENTIFICACIÓN'!A9</f>
        <v>R3</v>
      </c>
      <c r="B10" s="94" t="str">
        <f>+'2 CONTEXTO E IDENTIFICACIÓN'!E9</f>
        <v>Posibilidad de pérdida Reputacional por incumplimiento en la atención de los servicios complementarios solicitados por los usuarios debido a deficiencias en el seguimiento y control en la atención de los servicios complementarios.</v>
      </c>
      <c r="C10" s="95" t="str">
        <f>+'3 PROBABIL E IMPACTO INHERENTE'!F10</f>
        <v>Media</v>
      </c>
      <c r="D10" s="95" t="str">
        <f>+'3 PROBABIL E IMPACTO INHERENTE'!N10</f>
        <v>Menor</v>
      </c>
      <c r="E10" s="324" t="str">
        <f>+IF(C10=$Q$8,IF(D10=$R$7,$R$8,IF(D10=$S$7,$S$8,IF(D10=$T$7,$T$8,IF(D10=$U$7,$U$8,IF(D10=$V$7,$V$8))))),IF(C10=$Q$9,IF(D10=$R$7,$R$9,IF(D10=$S$7,$S$9,IF(D10=$T$7,$T$9,IF(D10=$U$7,$U$9,IF(D10=$V$7,$V$9))))),IF(C10=$Q$10,IF(D10=$R$7,$R$10,IF(D10=$S$7,$S$10,IF(D10=$T$7,$T$10,IF(D10=$U$7,$U$10,IF(D10=$V$7,$V$10))))),IF(C10=$Q$11,IF(D10=$R$7,$R$11,IF(D10=$S$7,$S$11,IF(D10=$T$7,$T$11,IF(D10=$U$7,$U$11,IF(D10=$V$7,$V$11))))),IF(C10=$Q$12,IF(D10=$R$7,$R$12,IF(D10=$S$7,$S$12,IF(D10=$T$7,$T$12,IF(D10=$U$7,$U$12,IF(D10=$V$7,$V$12))))),"")))))</f>
        <v>Moderado</v>
      </c>
      <c r="F10" s="96"/>
      <c r="G10" s="437"/>
      <c r="H10" s="87" t="s">
        <v>52</v>
      </c>
      <c r="I10" s="101" t="str">
        <f>+IF(AND(C8=$Q$10,D8=$R$7),A8,"")&amp;" "&amp;IF(AND(C9=$Q$10,D9=$R$7),A9,"")&amp;" "&amp;IF(AND(C10=$Q$10,D10=$R$7),A10,"")&amp;" "&amp;IF(AND(C11=$Q$10,D11=$R$7),A11,"")&amp;" "&amp;IF(AND(C12=$Q$10,D12=$R$7),A12,"")&amp;" "&amp;IF(AND(C13=$Q$10,D13=$R$7),A13,"")&amp;" "&amp;IF(AND(C14=$Q$10,D14=$R$7),A14,"")&amp;" "&amp;IF(AND(C15=$Q$10,D15=$R$7),A15,"")&amp;" "&amp;IF(AND(C16=$Q$10,D16=$R$7),A16,"")&amp;" "&amp;IF(AND(C17=$Q$10,D17=$R$7),A17,"")&amp;" "&amp;IF(AND(C18=$Q$10,D18=$R$7),A18,"")&amp;" "&amp;IF(AND(C19=$Q$10,D19=$R$7),A19,"")&amp;" "&amp;IF(AND(C20=$Q$10,D20=$R$7),A20,"")&amp;" "&amp;IF(AND(C21=$Q$10,D21=$R$7),A21,"")&amp;" "&amp;IF(AND(C22=$Q$10,D22=$R$7),A22,"")&amp;" "&amp;IF(AND(C23=$Q$10,D23=$R$7),A23,"")&amp;" "&amp;IF(AND(C24=$Q$10,D24=$R$7),A24,"")&amp;" "&amp;IF(AND(C25=$Q$10,D25=$R$7),A25,"")&amp;" "&amp;IF(AND(C26=$Q$10,D26=$R$7),A26,"")&amp;" "&amp;IF(AND(C27=$Q$10,D27=$R$7),A27,"")</f>
        <v xml:space="preserve">                   </v>
      </c>
      <c r="J10" s="101" t="str">
        <f>+IF(AND(C8=$Q$10,D8=$S$7),A8,"")&amp;" "&amp;IF(AND(C9=$Q$10,D9=$S$7),A9,"")&amp;" "&amp;IF(AND(C10=$Q$10,D10=$S$7),A10,"")&amp;" "&amp;IF(AND(C11=$Q$10,D11=$S$7),A11,"")&amp;" "&amp;IF(AND(C12=$Q$10,D12=$S$7),A12,"")&amp;" "&amp;IF(AND(C13=$Q$10,D13=$S$7),A13,"")&amp;" "&amp;IF(AND(C14=$Q$10,D14=$S$7),A14,"")&amp;" "&amp;IF(AND(C15=$Q$10,D15=$S$7),A15,"")&amp;" "&amp;IF(AND(C16=$Q$10,D16=$S$7),A16,"")&amp;" "&amp;IF(AND(C17=$Q$10,D17=$S$7),A17,"")&amp;" "&amp;IF(AND(C18=$Q$10,D18=$S$7),A18,"")&amp;" "&amp;IF(AND(C19=$Q$10,D19=$S$7),A19,"")&amp;" "&amp;IF(AND(C20=$Q$10,D20=$S$7),A20,"")&amp;" "&amp;IF(AND(C21=$Q$10,D21=$S$7),A21,"")&amp;" "&amp;IF(AND(C22=$Q$10,D22=$S$7),A22,"")&amp;" "&amp;IF(AND(C23=$Q$10,D23=$S$7),A23,"")&amp;" "&amp;IF(AND(C24=$Q$10,D24=$S$7),A24,"")&amp;" "&amp;IF(AND(C25=$Q$10,D25=$S$7),A25,"")&amp;" "&amp;IF(AND(C26=$Q$10,D26=$S$7),A26,"")&amp;" "&amp;IF(AND(C27=$Q$10,D27=$S$7),A27,"")</f>
        <v xml:space="preserve">  R3 R4                </v>
      </c>
      <c r="K10" s="101" t="str">
        <f>+IF(AND(C8=$Q$10,D8=$T$7),A8,"")&amp;" "&amp;IF(AND(C9=$Q$10,D9=$T$7),A9,"")&amp;" "&amp;IF(AND(C10=$Q$10,D10=$T$7),A10,"")&amp;" "&amp;IF(AND(C11=$Q$10,D11=$T$7),A11,"")&amp;" "&amp;IF(AND(C12=$Q$10,D12=$T$7),A12,"")&amp;" "&amp;IF(AND(C13=$Q$10,D13=$T$7),A13,"")&amp;" "&amp;IF(AND(C14=$Q$10,D14=$T$7),A14,"")&amp;" "&amp;IF(AND(C15=$Q$10,D15=$T$7),A15,"")&amp;" "&amp;IF(AND(C16=$Q$10,D16=$T$7),A16,"")&amp;" "&amp;IF(AND(C17=$Q$10,D17=$T$7),A17,"")&amp;" "&amp;IF(AND(C18=$Q$10,D18=$T$7),A18,"")&amp;" "&amp;IF(AND(C19=$Q$10,D19=$T$7),A19,"")&amp;" "&amp;IF(AND(C20=$Q$10,D20=$T$7),A20,"")&amp;" "&amp;IF(AND(C21=$Q$10,D21=$T$7),A21,"")&amp;" "&amp;IF(AND(C22=$Q$10,D22=$T$7),A22,"")&amp;" "&amp;IF(AND(C23=$Q$10,D23=$T$7),A23,"")&amp;" "&amp;IF(AND(C24=$Q$10,D24=$T$7),A24,"")&amp;" "&amp;IF(AND(C25=$Q$10,D25=$T$7),A25,"")&amp;" "&amp;IF(AND(C26=$Q$10,D26=$T$7),A26,"")&amp;" "&amp;IF(AND(C27=$Q$10,D27=$T$7),A27,"")</f>
        <v xml:space="preserve"> R2                  </v>
      </c>
      <c r="L10" s="97" t="str">
        <f>+IF(AND(C8=$Q$10,D8=$U$7),A8,"")&amp;" "&amp;IF(AND(C9=$Q$10,D9=$U$7),A9,"")&amp;" "&amp;IF(AND(C10=$Q$10,D10=$U$7),A10,"")&amp;" "&amp;IF(AND(C11=$Q$10,D11=$U$7),A11,"")&amp;" "&amp;IF(AND(C12=$Q$10,D12=$U$7),A12,"")&amp;" "&amp;IF(AND(C13=$Q$10,D13=$U$7),A13,"")&amp;" "&amp;IF(AND(C14=$Q$10,D14=$U$7),A14,"")&amp;" "&amp;IF(AND(C15=$Q$10,D15=$U$7),A15,"")&amp;" "&amp;IF(AND(C16=$Q$10,D16=$U$7),A16,"")&amp;" "&amp;IF(AND(C17=$Q$10,D17=$U$7),A17,"")&amp;" "&amp;IF(AND(C18=$Q$10,D18=$U$7),A18,"")&amp;" "&amp;IF(AND(C19=$Q$10,D19=$U$7),A19,"")&amp;" "&amp;IF(AND(C20=$Q$10,D20=$U$7),A20,"")&amp;" "&amp;IF(AND(C21=$Q$10,D21=$U$7),A21,"")&amp;" "&amp;IF(AND(C22=$Q$10,D22=$U$7),A22,"")&amp;" "&amp;IF(AND(C23=$Q$10,D23=$U$7),A23,"")&amp;" "&amp;IF(AND(C24=$Q$10,D24=$U$7),A24,"")&amp;" "&amp;IF(AND(C25=$Q$10,D25=$U$7),A25,"")&amp;" "&amp;IF(AND(C26=$Q$10,D26=$U$7),A26,"")&amp;" "&amp;IF(AND(C27=$Q$10,D27=$U$7),A27,"")</f>
        <v xml:space="preserve">                   </v>
      </c>
      <c r="M10" s="98" t="str">
        <f>+IF(AND(C8=$Q$10,D8=$V$7),A8,"")&amp;" "&amp;IF(AND(C9=$Q$10,D9=$V$7),A9,"")&amp;" "&amp;IF(AND(C10=$Q$10,D10=$V$7),A10,"")&amp;" "&amp;IF(AND(C11=$Q$10,D11=$V$7),A11,"")&amp;" "&amp;IF(AND(C12=$Q$10,D12=$V$7),A12,"")&amp;" "&amp;IF(AND(C13=$Q$10,D13=$V$7),A13,"")&amp;" "&amp;IF(AND(C14=$Q$10,D14=$V$7),A14,"")&amp;" "&amp;IF(AND(C15=$Q$10,D15=$V$7),A15,"")&amp;" "&amp;IF(AND(C16=$Q$10,D16=$V$7),A16,"")&amp;" "&amp;IF(AND(C17=$Q$10,D17=$V$7),A17,"")&amp;" "&amp;IF(AND(C18=$Q$10,D18=$V$7),A18,"")&amp;" "&amp;IF(AND(C19=$Q$10,D19=$V$7),A19,"")&amp;" "&amp;IF(AND(C20=$Q$10,D20=$V$7),A20,"")&amp;" "&amp;IF(AND(C21=$Q$10,D21=$V$7),A21,"")&amp;" "&amp;IF(AND(C22=$Q$10,D22=$V$7),A22,"")&amp;" "&amp;IF(AND(C23=$Q$10,D23=$V$7),A23,"")&amp;" "&amp;IF(AND(C24=$Q$10,D24=$V$7),A24,"")&amp;" "&amp;IF(AND(C25=$Q$10,D25=$V$7),A25,"")&amp;" "&amp;IF(AND(C26=$Q$10,D26=$V$7),A26,"")&amp;" "&amp;IF(AND(C27=$Q$10,D27=$V$7),A27,"")</f>
        <v xml:space="preserve">                   </v>
      </c>
      <c r="N10" s="96"/>
      <c r="O10" s="435"/>
      <c r="P10" s="99">
        <v>0.6</v>
      </c>
      <c r="Q10" s="90" t="s">
        <v>52</v>
      </c>
      <c r="R10" s="101" t="s">
        <v>5</v>
      </c>
      <c r="S10" s="101" t="s">
        <v>5</v>
      </c>
      <c r="T10" s="101" t="s">
        <v>5</v>
      </c>
      <c r="U10" s="97" t="s">
        <v>75</v>
      </c>
      <c r="V10" s="98" t="s">
        <v>74</v>
      </c>
      <c r="Y10" s="83"/>
      <c r="Z10" s="83"/>
      <c r="AA10" s="92"/>
      <c r="AB10" s="102"/>
      <c r="AC10" s="103"/>
      <c r="AD10" s="100"/>
      <c r="AE10" s="100"/>
      <c r="AF10" s="100"/>
      <c r="AG10" s="100"/>
      <c r="AH10" s="104"/>
      <c r="AI10" s="92"/>
      <c r="AJ10" s="92"/>
    </row>
    <row r="11" spans="1:36" ht="94.5" customHeight="1">
      <c r="A11" s="93" t="str">
        <f>'2 CONTEXTO E IDENTIFICACIÓN'!A10</f>
        <v>R4</v>
      </c>
      <c r="B11" s="94" t="str">
        <f>+'2 CONTEXTO E IDENTIFICACIÓN'!E10</f>
        <v>Posibilidad de pérdida Reputacional por incumplimiento en la entrega de bienes y servicios por parte de los proveedores debido a deficiencias en el seguimiento y control de la gestión contractual.</v>
      </c>
      <c r="C11" s="95" t="str">
        <f>+'3 PROBABIL E IMPACTO INHERENTE'!F11</f>
        <v>Media</v>
      </c>
      <c r="D11" s="95" t="str">
        <f>+'3 PROBABIL E IMPACTO INHERENTE'!N11</f>
        <v>Menor</v>
      </c>
      <c r="E11" s="324" t="str">
        <f t="shared" ref="E11:E27" si="0">+IF(C11=$Q$8,IF(D11=$R$7,$R$8,IF(D11=$S$7,$S$8,IF(D11=$T$7,$T$8,IF(D11=$U$7,$U$8,IF(D11=$V$7,$V$8))))),IF(C11=$Q$9,IF(D11=$R$7,$R$9,IF(D11=$S$7,$S$9,IF(D11=$T$7,$T$9,IF(D11=$U$7,$U$9,IF(D11=$V$7,$V$9))))),IF(C11=$Q$10,IF(D11=$R$7,$R$10,IF(D11=$S$7,$S$10,IF(D11=$T$7,$T$10,IF(D11=$U$7,$U$10,IF(D11=$V$7,$V$10))))),IF(C11=$Q$11,IF(D11=$R$7,$R$11,IF(D11=$S$7,$S$11,IF(D11=$T$7,$T$11,IF(D11=$U$7,$U$11,IF(D11=$V$7,$V$11))))),IF(C11=$Q$12,IF(D11=$R$7,$R$12,IF(D11=$S$7,$S$12,IF(D11=$T$7,$T$12,IF(D11=$U$7,$U$12,IF(D11=$V$7,$V$12))))),"")))))</f>
        <v>Moderado</v>
      </c>
      <c r="F11" s="96"/>
      <c r="G11" s="437"/>
      <c r="H11" s="87" t="s">
        <v>50</v>
      </c>
      <c r="I11" s="105" t="str">
        <f>+IF(AND(C8=$Q$11,D8=$R$7),A8,"")&amp;" "&amp;IF(AND(C9=$Q$11,D9=$R$7),A9,"")&amp;" "&amp;IF(AND(C10=$Q$11,D10=$R$7),A10,"")&amp;" "&amp;IF(AND(C11=$Q$11,D11=$R$7),A11,"")&amp;" "&amp;IF(AND(C12=$Q$11,D12=$R$7),A12,"")&amp;" "&amp;IF(AND(C13=$Q$11,D13=$R$7),A13,"")&amp;" "&amp;IF(AND(C14=$Q$11,D14=$R$7),A14,"")&amp;" "&amp;IF(AND(C15=$Q$11,D15=$R$7),A15,"")&amp;" "&amp;IF(AND(C16=$Q$11,D16=$R$7),A16,"")&amp;" "&amp;IF(AND(C17=$Q$11,D17=$R$7),A17,"")&amp;" "&amp;IF(AND(C18=$Q$11,D18=$R$7),A18,"")&amp;" "&amp;IF(AND(C19=$Q$11,D19=$R$7),A19,"")&amp;" "&amp;IF(AND(C20=$Q$11,D20=$R$7),A20,"")&amp;" "&amp;IF(AND(C21=$Q$11,D21=$R$7),A21,"")&amp;" "&amp;IF(AND(C22=$Q$11,D22=$R$7),A22,"")&amp;" "&amp;IF(AND(C23=$Q$11,D23=$R$7),A23,"")&amp;" "&amp;IF(AND(C24=$Q$11,D24=$R$7),A24,"")&amp;" "&amp;IF(AND(C25=$Q$11,D25=$R$7),A25,"")&amp;" "&amp;IF(AND(C26=$Q$11,D26=$R$7),A26,"")&amp;" "&amp;IF(AND(C27=$Q$11,D27=$R$7),A27,"")</f>
        <v xml:space="preserve">                   </v>
      </c>
      <c r="J11" s="101" t="str">
        <f>+IF(AND(C8=$Q$11,D8=$S$7),A8,"")&amp;" "&amp;IF(AND(C9=$Q$11,D9=$S$7),A9,"")&amp;" "&amp;IF(AND(C10=$Q$11,D10=$S$7),A10,"")&amp;" "&amp;IF(AND(C11=$Q$11,D11=$S$7),A11,"")&amp;" "&amp;IF(AND(C12=$Q$11,D12=$S$7),A12,"")&amp;" "&amp;IF(AND(C13=$Q$11,D13=$S$7),A13,"")&amp;" "&amp;IF(AND(C14=$Q$11,D14=$S$7),A14,"")&amp;" "&amp;IF(AND(C15=$Q$11,D15=$S$7),A15,"")&amp;" "&amp;IF(AND(C16=$Q$11,D16=$S$7),A16,"")&amp;" "&amp;IF(AND(C17=$Q$11,D17=$S$7),A17,"")&amp;" "&amp;IF(AND(C18=$Q$11,D18=$S$7),A18,"")&amp;" "&amp;IF(AND(C19=$Q$11,D19=$S$7),A19,"")&amp;" "&amp;IF(AND(C20=$Q$11,D20=$S$7),A20,"")&amp;" "&amp;IF(AND(C21=$Q$11,D21=$S$7),A21,"")&amp;" "&amp;IF(AND(C22=$Q$11,D22=$S$7),A22,"")&amp;" "&amp;IF(AND(C23=$Q$11,D23=$S$7),A23,"")&amp;" "&amp;IF(AND(C24=$Q$11,D24=$S$7),A24,"")&amp;" "&amp;IF(AND(C25=$Q$11,D25=$S$7),A25,"")&amp;" "&amp;IF(AND(C26=$Q$11,D26=$S$7),A26,"")&amp;" "&amp;IF(AND(C27=$Q$11,D27=$S$7),A27,"")</f>
        <v xml:space="preserve">    R5               </v>
      </c>
      <c r="K11" s="101" t="str">
        <f>+IF(AND(C8=$Q$11,D8=$T$7),A8,"")&amp;" "&amp;IF(AND(C9=$Q$11,D9=$T$7),A9,"")&amp;" "&amp;IF(AND(C10=$Q$11,D10=$T$7),A10,"")&amp;" "&amp;IF(AND(C11=$Q$11,D11=$T$7),A11,"")&amp;" "&amp;IF(AND(C12=$Q$11,D12=$T$7),A12,"")&amp;" "&amp;IF(AND(C13=$Q$11,D13=$T$7),A13,"")&amp;" "&amp;IF(AND(C14=$Q$11,D14=$T$7),A14,"")&amp;" "&amp;IF(AND(C15=$Q$11,D15=$T$7),A15,"")&amp;" "&amp;IF(AND(C16=$Q$11,D16=$T$7),A16,"")&amp;" "&amp;IF(AND(C17=$Q$11,D17=$T$7),A17,"")&amp;" "&amp;IF(AND(C18=$Q$11,D18=$T$7),A18,"")&amp;" "&amp;IF(AND(C19=$Q$11,D19=$T$7),A19,"")&amp;" "&amp;IF(AND(C20=$Q$11,D20=$T$7),A20,"")&amp;" "&amp;IF(AND(C21=$Q$11,D21=$T$7),A21,"")&amp;" "&amp;IF(AND(C22=$Q$11,D22=$T$7),A22,"")&amp;" "&amp;IF(AND(C23=$Q$11,D23=$T$7),A23,"")&amp;" "&amp;IF(AND(C24=$Q$11,D24=$T$7),A24,"")&amp;" "&amp;IF(AND(C25=$Q$11,D25=$T$7),A25,"")&amp;" "&amp;IF(AND(C26=$Q$11,D26=$T$7),A26,"")&amp;" "&amp;IF(AND(C27=$Q$11,D27=$T$7),A27,"")</f>
        <v xml:space="preserve">     R6              </v>
      </c>
      <c r="L11" s="97" t="str">
        <f>+IF(AND(C8=$Q$11,D8=$U$7),A8,"")&amp;" "&amp;IF(AND(C9=$Q$11,D9=$U$7),A9,"")&amp;" "&amp;IF(AND(C10=$Q$11,D10=$U$7),A10,"")&amp;" "&amp;IF(AND(C11=$Q$11,D11=$U$7),A11,"")&amp;" "&amp;IF(AND(C12=$Q$11,D12=$U$7),A12,"")&amp;" "&amp;IF(AND(C13=$Q$11,D13=$U$7),A13,"")&amp;" "&amp;IF(AND(C14=$Q$11,D14=$U$7),A14,"")&amp;" "&amp;IF(AND(C15=$Q$11,D15=$U$7),A15,"")&amp;" "&amp;IF(AND(C16=$Q$11,D16=$U$7),A16,"")&amp;" "&amp;IF(AND(C17=$Q$11,D17=$U$7),A17,"")&amp;" "&amp;IF(AND(C18=$Q$11,D18=$U$7),A18,"")&amp;" "&amp;IF(AND(C19=$Q$11,D19=$U$7),A19,"")&amp;" "&amp;IF(AND(C20=$Q$11,D20=$U$7),A20,"")&amp;" "&amp;IF(AND(C21=$Q$11,D21=$U$7),A21,"")&amp;" "&amp;IF(AND(C22=$Q$11,D22=$U$7),A22,"")&amp;" "&amp;IF(AND(C23=$Q$11,D23=$U$7),A23,"")&amp;" "&amp;IF(AND(C24=$Q$11,D24=$U$7),A24,"")&amp;" "&amp;IF(AND(C25=$Q$11,D25=$U$7),A25,"")&amp;" "&amp;IF(AND(C26=$Q$11,D26=$U$7),A26,"")&amp;" "&amp;IF(AND(C27=$Q$11,D27=$U$7),A27,"")</f>
        <v xml:space="preserve">                   </v>
      </c>
      <c r="M11" s="98" t="str">
        <f>+IF(AND(C8=$Q$11,D8=$V$7),A8,"")&amp;" "&amp;IF(AND(C9=$Q$11,D9=$V$7),A9,"")&amp;" "&amp;IF(AND(C10=$Q$11,D10=$V$7),A10,"")&amp;" "&amp;IF(AND(C11=$Q$11,D11=$V$7),A11,"")&amp;" "&amp;IF(AND(C12=$Q$11,D12=$V$7),A12,"")&amp;" "&amp;IF(AND(C13=$Q$11,D13=$V$7),A13,"")&amp;" "&amp;IF(AND(C14=$Q$11,D14=$V$7),A14,"")&amp;" "&amp;IF(AND(C15=$Q$11,D15=$V$7),A15,"")&amp;" "&amp;IF(AND(C16=$Q$11,D16=$V$7),A16,"")&amp;" "&amp;IF(AND(C17=$Q$11,D17=$V$7),A17,"")&amp;" "&amp;IF(AND(C18=$Q$11,D18=$V$7),A18,"")&amp;" "&amp;IF(AND(C19=$Q$11,D19=$V$7),A19,"")&amp;" "&amp;IF(AND(C20=$Q$11,D20=$V$7),A20,"")&amp;" "&amp;IF(AND(C21=$Q$11,D21=$V$7),A21,"")&amp;" "&amp;IF(AND(C22=$Q$11,D22=$V$7),A22,"")&amp;" "&amp;IF(AND(C23=$Q$11,D23=$V$7),A23,"")&amp;" "&amp;IF(AND(C24=$Q$11,D24=$V$7),A24,"")&amp;" "&amp;IF(AND(C25=$Q$11,D25=$V$7),A25,"")&amp;" "&amp;IF(AND(C26=$Q$11,D26=$V$7),A26,"")&amp;" "&amp;IF(AND(C27=$Q$11,D27=$V$7),A27,"")</f>
        <v xml:space="preserve">                   </v>
      </c>
      <c r="N11" s="96"/>
      <c r="O11" s="435"/>
      <c r="P11" s="99">
        <v>0.4</v>
      </c>
      <c r="Q11" s="90" t="s">
        <v>50</v>
      </c>
      <c r="R11" s="105" t="s">
        <v>76</v>
      </c>
      <c r="S11" s="101" t="s">
        <v>5</v>
      </c>
      <c r="T11" s="101" t="s">
        <v>5</v>
      </c>
      <c r="U11" s="97" t="s">
        <v>75</v>
      </c>
      <c r="V11" s="98" t="s">
        <v>74</v>
      </c>
      <c r="Y11" s="83"/>
      <c r="Z11" s="83"/>
      <c r="AA11" s="92"/>
      <c r="AB11" s="102"/>
      <c r="AC11" s="103"/>
      <c r="AD11" s="100"/>
      <c r="AE11" s="100"/>
      <c r="AF11" s="100"/>
      <c r="AG11" s="104"/>
      <c r="AH11" s="100"/>
      <c r="AI11" s="92"/>
      <c r="AJ11" s="92"/>
    </row>
    <row r="12" spans="1:36" ht="115.5" customHeight="1" thickBot="1">
      <c r="A12" s="93" t="str">
        <f>'2 CONTEXTO E IDENTIFICACIÓN'!A11</f>
        <v>R5</v>
      </c>
      <c r="B12" s="94" t="str">
        <f>+'2 CONTEXTO E IDENTIFICACIÓN'!E11</f>
        <v>Posibilidad de pérdida Reputacional por fallas en el software de facturación debido a deficiencias en el funcionamiento o mantenimiento del sistema de facturación</v>
      </c>
      <c r="C12" s="95" t="str">
        <f>+'3 PROBABIL E IMPACTO INHERENTE'!F12</f>
        <v>Baja</v>
      </c>
      <c r="D12" s="95" t="str">
        <f>+'3 PROBABIL E IMPACTO INHERENTE'!N12</f>
        <v>Menor</v>
      </c>
      <c r="E12" s="324" t="str">
        <f t="shared" si="0"/>
        <v>Moderado</v>
      </c>
      <c r="F12" s="96"/>
      <c r="G12" s="438"/>
      <c r="H12" s="106" t="s">
        <v>48</v>
      </c>
      <c r="I12" s="107" t="str">
        <f>+IF(AND(C8=$Q$12,D8=$R$7),A8,"")&amp;" "&amp;IF(AND(C9=$Q$12,D9=$R$7),A9,"")&amp;" "&amp;IF(AND(C10=$Q$12,D10=$R$7),A10,"")&amp;" "&amp;IF(AND(C11=$Q$12,D11=$R$7),A11,"")&amp;" "&amp;IF(AND(C12=$Q$12,D12=$R$7),A12,"")&amp;" "&amp;IF(AND(C13=$Q$12,D13=$R$7),A13,"")&amp;" "&amp;IF(AND(C14=$Q$12,D14=$R$7),A14,"")&amp;" "&amp;IF(AND(C15=$Q$12,D15=$R$7),A15,"")&amp;" "&amp;IF(AND(C16=$Q$12,D16=$R$7),A16,"")&amp;" "&amp;IF(AND(C17=$Q$12,D17=$R$7),A17,"")&amp;" "&amp;IF(AND(C18=$Q$12,D18=$R$7),A18,"")&amp;" "&amp;IF(AND(C19=$Q$12,D19=$R$7),A19,"")&amp;" "&amp;IF(AND(C20=$Q$12,D20=$R$7),A20,"")&amp;" "&amp;IF(AND(C21=$Q$12,D21=$R$7),A21,"")&amp;" "&amp;IF(AND(C22=$Q$12,D22=$R$7),A22,"")&amp;" "&amp;IF(AND(C23=$Q$12,D23=$R$7),A23,"")&amp;" "&amp;IF(AND(C24=$Q$12,D24=$R$7),A24,"")&amp;" "&amp;IF(AND(C25=$Q$12,D25=$R$7),A25,"")&amp;" "&amp;IF(AND(C26=$Q$12,D26=$R$7),A26,"")&amp;" "&amp;IF(AND(C27=$Q$12,D27=$R$7),A27,"")</f>
        <v xml:space="preserve">                   </v>
      </c>
      <c r="J12" s="107" t="str">
        <f>+IF(AND(C8=$Q$12,D8=$S$7),A8,"")&amp;" "&amp;IF(AND(C9=$Q$12,D9=$S$7),A9,"")&amp;" "&amp;IF(AND(C10=$Q$12,D10=$S$7),A10,"")&amp;" "&amp;IF(AND(C11=$Q$12,D11=$S$7),A11,"")&amp;" "&amp;IF(AND(C12=$Q$12,D12=$S$7),A12,"")&amp;" "&amp;IF(AND(C13=$Q$12,D13=$S$7),A13,"")&amp;" "&amp;IF(AND(C14=$Q$12,D14=$S$7),A14,"")&amp;" "&amp;IF(AND(C15=$Q$12,D15=$S$7),A15,"")&amp;" "&amp;IF(AND(C16=$Q$12,D16=$S$7),A16,"")&amp;" "&amp;IF(AND(C17=$Q$12,D17=$S$7),A17,"")&amp;" "&amp;IF(AND(C18=$Q$12,D18=$S$7),A18,"")&amp;" "&amp;IF(AND(C19=$Q$12,D19=$S$7),A19,"")&amp;" "&amp;IF(AND(C20=$Q$12,D20=$S$7),A20,"")&amp;" "&amp;IF(AND(C21=$Q$12,D21=$S$7),A21,"")&amp;" "&amp;IF(AND(C22=$Q$12,D22=$S$7),A22,"")&amp;" "&amp;IF(AND(C23=$Q$12,D23=$S$7),A23,"")&amp;" "&amp;IF(AND(C24=$Q$12,D24=$S$7),A24,"")&amp;" "&amp;IF(AND(C25=$Q$12,D25=$S$7),A25,"")&amp;" "&amp;IF(AND(C26=$Q$12,D26=$S$7),A26,"")&amp;" "&amp;IF(AND(C27=$Q$12,D27=$S$7),A27,"")</f>
        <v xml:space="preserve">                   </v>
      </c>
      <c r="K12" s="108" t="str">
        <f>+IF(AND(C8=$Q$12,D8=$T$7),A8,"")&amp;" "&amp;IF(AND(C9=$Q$12,D9=$T$7),A9,"")&amp;" "&amp;IF(AND(C10=$Q$12,D10=$T$7),A10,"")&amp;" "&amp;IF(AND(C11=$Q$12,D11=$T$7),A11,"")&amp;" "&amp;IF(AND(C12=$Q$12,D12=$T$7),A12,"")&amp;" "&amp;IF(AND(C13=$Q$12,D13=$T$7),A13,"")&amp;" "&amp;IF(AND(C14=$Q$12,D14=$T$7),A14,"")&amp;" "&amp;IF(AND(C15=$Q$12,D15=$T$7),A15,"")&amp;" "&amp;IF(AND(C16=$Q$12,D16=$T$7),A16,"")&amp;" "&amp;IF(AND(C17=$Q$12,D17=$T$7),A17,"")&amp;" "&amp;IF(AND(C18=$Q$12,D18=$T$7),A18,"")&amp;" "&amp;IF(AND(C19=$Q$12,D19=$T$7),A19,"")&amp;" "&amp;IF(AND(C20=$Q$12,D20=$T$7),A20,"")&amp;" "&amp;IF(AND(C21=$Q$12,D21=$T$7),A21,"")&amp;" "&amp;IF(AND(C22=$Q$12,D22=$T$7),A22,"")&amp;" "&amp;IF(AND(C23=$Q$12,D23=$T$7),A23,"")&amp;" "&amp;IF(AND(C24=$Q$12,D24=$T$7),A24,"")&amp;" "&amp;IF(AND(C25=$Q$12,D25=$T$7),A25,"")&amp;" "&amp;IF(AND(C26=$Q$12,D26=$T$7),A26,"")&amp;" "&amp;IF(AND(C27=$Q$12,D27=$T$7),A27,"")</f>
        <v xml:space="preserve">R1                   </v>
      </c>
      <c r="L12" s="109" t="str">
        <f>+IF(AND(C8=$Q$12,D8=$U$7),A8,"")&amp;" "&amp;IF(AND(C9=$Q$12,D9=$U$7),A9,"")&amp;" "&amp;IF(AND(C10=$Q$12,D10=$U$7),A10,"")&amp;" "&amp;IF(AND(C11=$Q$12,D11=$U$7),A11,"")&amp;" "&amp;IF(AND(C12=$Q$12,D12=$U$7),A12,"")&amp;" "&amp;IF(AND(C13=$Q$12,D13=$U$7),A13,"")&amp;" "&amp;IF(AND(C14=$Q$12,D14=$U$7),A14,"")&amp;" "&amp;IF(AND(C15=$Q$12,D15=$U$7),A15,"")&amp;" "&amp;IF(AND(C16=$Q$12,D16=$U$7),A16,"")&amp;" "&amp;IF(AND(C17=$Q$12,D17=$U$7),A17,"")&amp;" "&amp;IF(AND(C18=$Q$12,D18=$U$7),A18,"")&amp;" "&amp;IF(AND(C19=$Q$12,D19=$U$7),A19,"")&amp;" "&amp;IF(AND(C20=$Q$12,D20=$U$7),A20,"")&amp;" "&amp;IF(AND(C21=$Q$12,D21=$U$7),A21,"")&amp;" "&amp;IF(AND(C22=$Q$12,D22=$U$7),A22,"")&amp;" "&amp;IF(AND(C23=$Q$12,D23=$U$7),A23,"")&amp;" "&amp;IF(AND(C24=$Q$12,D24=$U$7),A24,"")&amp;" "&amp;IF(AND(C25=$Q$12,D25=$U$7),A25,"")&amp;" "&amp;IF(AND(C26=$Q$12,D26=$U$7),A26,"")&amp;" "&amp;IF(AND(C27=$Q$12,D27=$U$7),A27,"")</f>
        <v xml:space="preserve">                   </v>
      </c>
      <c r="M12" s="110" t="str">
        <f>+IF(AND(C8=$Q$12,D8=$V$7),A8,"")&amp;" "&amp;IF(AND(C9=$Q$12,D9=$V$7),A9,"")&amp;" "&amp;IF(AND(C10=$Q$12,D10=$V$7),A10,"")&amp;" "&amp;IF(AND(C11=$Q$12,D11=$V$7),A11,"")&amp;" "&amp;IF(AND(C12=$Q$12,D12=$V$7),A12,"")&amp;" "&amp;IF(AND(C13=$Q$12,D13=$V$7),A13,"")&amp;" "&amp;IF(AND(C14=$Q$12,D14=$V$7),A14,"")&amp;" "&amp;IF(AND(C15=$Q$12,D15=$V$7),A15,"")&amp;" "&amp;IF(AND(C16=$Q$12,D16=$V$7),A16,"")&amp;" "&amp;IF(AND(C17=$Q$12,D17=$V$7),A17,"")&amp;" "&amp;IF(AND(C18=$Q$12,D18=$V$7),A18,"")&amp;" "&amp;IF(AND(C19=$Q$12,D19=$V$7),A19,"")&amp;" "&amp;IF(AND(C20=$Q$12,D20=$V$7),A20,"")&amp;" "&amp;IF(AND(C21=$Q$12,D21=$V$7),A21,"")&amp;" "&amp;IF(AND(C22=$Q$12,D22=$V$7),A22,"")&amp;" "&amp;IF(AND(C23=$Q$12,D23=$V$7),A23,"")&amp;" "&amp;IF(AND(C24=$Q$12,D24=$V$7),A24,"")&amp;" "&amp;IF(AND(C25=$Q$12,D25=$V$7),A25,"")&amp;" "&amp;IF(AND(C26=$Q$12,D26=$V$7),A26,"")&amp;" "&amp;IF(AND(C27=$Q$12,D27=$V$7),A27,"")</f>
        <v xml:space="preserve">                   </v>
      </c>
      <c r="N12" s="96"/>
      <c r="O12" s="436"/>
      <c r="P12" s="111">
        <v>0.2</v>
      </c>
      <c r="Q12" s="112" t="s">
        <v>48</v>
      </c>
      <c r="R12" s="107" t="s">
        <v>76</v>
      </c>
      <c r="S12" s="107" t="s">
        <v>76</v>
      </c>
      <c r="T12" s="108" t="s">
        <v>5</v>
      </c>
      <c r="U12" s="109" t="s">
        <v>75</v>
      </c>
      <c r="V12" s="110" t="s">
        <v>74</v>
      </c>
      <c r="Y12" s="83"/>
      <c r="Z12" s="83"/>
      <c r="AA12" s="92"/>
      <c r="AB12" s="102"/>
      <c r="AC12" s="103"/>
      <c r="AD12" s="100"/>
      <c r="AE12" s="100"/>
      <c r="AF12" s="100"/>
      <c r="AG12" s="113"/>
      <c r="AH12" s="100"/>
      <c r="AI12" s="92"/>
      <c r="AJ12" s="92"/>
    </row>
    <row r="13" spans="1:36" ht="108.75" customHeight="1">
      <c r="A13" s="93" t="str">
        <f>'2 CONTEXTO E IDENTIFICACIÓN'!A12</f>
        <v>R6</v>
      </c>
      <c r="B13" s="94" t="str">
        <f>+'2 CONTEXTO E IDENTIFICACIÓN'!E12</f>
        <v>Posibilidad de afectación operativa y financiera por sabotaje cibernético en los pagos de insumos debido a vulnerabilidades en la seguridad de los medios digitales utilizados para las transacciones.</v>
      </c>
      <c r="C13" s="95" t="str">
        <f>+'3 PROBABIL E IMPACTO INHERENTE'!F13</f>
        <v>Baja</v>
      </c>
      <c r="D13" s="95" t="str">
        <f>+'3 PROBABIL E IMPACTO INHERENTE'!N13</f>
        <v>Moderado</v>
      </c>
      <c r="E13" s="324" t="str">
        <f t="shared" si="0"/>
        <v>Moderado</v>
      </c>
      <c r="F13" s="96"/>
      <c r="G13" s="96"/>
      <c r="H13" s="96"/>
      <c r="I13" s="96"/>
      <c r="J13" s="96"/>
      <c r="K13" s="96"/>
      <c r="L13" s="96"/>
      <c r="M13" s="96"/>
      <c r="N13" s="96"/>
      <c r="Y13" s="83"/>
      <c r="Z13" s="83"/>
      <c r="AA13" s="92"/>
      <c r="AB13" s="102"/>
      <c r="AC13" s="103"/>
      <c r="AD13" s="100"/>
      <c r="AE13" s="100"/>
      <c r="AF13" s="100"/>
      <c r="AG13" s="100"/>
      <c r="AH13" s="100"/>
      <c r="AI13" s="92"/>
      <c r="AJ13" s="92"/>
    </row>
    <row r="14" spans="1:36" ht="30.6" customHeight="1">
      <c r="A14" s="93" t="str">
        <f>'2 CONTEXTO E IDENTIFICACIÓN'!A13</f>
        <v>R7</v>
      </c>
      <c r="B14" s="94">
        <f>+'2 CONTEXTO E IDENTIFICACIÓN'!E13</f>
        <v>0</v>
      </c>
      <c r="C14" s="95"/>
      <c r="D14" s="95"/>
      <c r="E14" s="94"/>
      <c r="F14" s="96"/>
      <c r="G14" s="96"/>
      <c r="H14" s="96"/>
      <c r="I14" s="96"/>
      <c r="J14" s="96"/>
      <c r="K14" s="96"/>
      <c r="L14" s="96"/>
      <c r="M14" s="96"/>
      <c r="N14" s="96"/>
      <c r="R14" s="85" t="s">
        <v>78</v>
      </c>
      <c r="T14" s="83"/>
      <c r="U14" s="83"/>
      <c r="V14" s="83"/>
      <c r="W14" s="83"/>
      <c r="X14" s="83"/>
      <c r="Y14" s="83"/>
      <c r="Z14" s="83"/>
      <c r="AA14" s="92"/>
      <c r="AB14" s="102"/>
      <c r="AC14" s="92"/>
      <c r="AD14" s="103"/>
      <c r="AE14" s="103"/>
      <c r="AF14" s="103"/>
      <c r="AG14" s="103"/>
      <c r="AH14" s="103"/>
      <c r="AI14" s="92"/>
      <c r="AJ14" s="92"/>
    </row>
    <row r="15" spans="1:36" ht="30.6" customHeight="1">
      <c r="A15" s="93" t="str">
        <f>'2 CONTEXTO E IDENTIFICACIÓN'!A14</f>
        <v>R8</v>
      </c>
      <c r="B15" s="94">
        <f>+'2 CONTEXTO E IDENTIFICACIÓN'!E14</f>
        <v>0</v>
      </c>
      <c r="C15" s="95"/>
      <c r="D15" s="95"/>
      <c r="E15" s="94" t="str">
        <f t="shared" si="0"/>
        <v/>
      </c>
      <c r="F15" s="96"/>
      <c r="G15" s="96"/>
      <c r="H15" s="96"/>
      <c r="I15" s="96"/>
      <c r="J15" s="96"/>
      <c r="K15" s="96"/>
      <c r="L15" s="96"/>
      <c r="M15" s="96"/>
      <c r="N15" s="96"/>
      <c r="R15" s="114" t="s">
        <v>74</v>
      </c>
      <c r="T15" s="83"/>
      <c r="U15" s="83"/>
      <c r="V15" s="83"/>
      <c r="W15" s="83"/>
      <c r="X15" s="83"/>
      <c r="Y15" s="83"/>
      <c r="Z15" s="83"/>
      <c r="AA15" s="92"/>
      <c r="AB15" s="92"/>
      <c r="AC15" s="92"/>
      <c r="AD15" s="100"/>
      <c r="AE15" s="100"/>
      <c r="AF15" s="100"/>
      <c r="AG15" s="100"/>
      <c r="AH15" s="100"/>
      <c r="AI15" s="92"/>
      <c r="AJ15" s="92"/>
    </row>
    <row r="16" spans="1:36" ht="30.6" customHeight="1">
      <c r="A16" s="93" t="str">
        <f>'2 CONTEXTO E IDENTIFICACIÓN'!A13</f>
        <v>R7</v>
      </c>
      <c r="B16" s="94">
        <f>+'2 CONTEXTO E IDENTIFICACIÓN'!E13</f>
        <v>0</v>
      </c>
      <c r="C16" s="95" t="str">
        <f>+'3 PROBABIL E IMPACTO INHERENTE'!F14</f>
        <v/>
      </c>
      <c r="D16" s="95" t="str">
        <f>+'3 PROBABIL E IMPACTO INHERENTE'!N14</f>
        <v/>
      </c>
      <c r="E16" s="94" t="str">
        <f t="shared" si="0"/>
        <v/>
      </c>
      <c r="F16" s="96"/>
      <c r="G16" s="96"/>
      <c r="H16" s="96"/>
      <c r="I16" s="96"/>
      <c r="J16" s="96"/>
      <c r="K16" s="96"/>
      <c r="L16" s="96"/>
      <c r="M16" s="96"/>
      <c r="N16" s="96"/>
      <c r="R16" s="97" t="s">
        <v>75</v>
      </c>
      <c r="S16" s="83"/>
      <c r="T16" s="83"/>
      <c r="U16" s="83"/>
      <c r="V16" s="83"/>
      <c r="W16" s="83"/>
      <c r="X16" s="83"/>
      <c r="Y16" s="83"/>
      <c r="Z16" s="83"/>
      <c r="AA16" s="92"/>
      <c r="AB16" s="92"/>
      <c r="AC16" s="92"/>
      <c r="AD16" s="100"/>
      <c r="AE16" s="100"/>
      <c r="AF16" s="100"/>
      <c r="AG16" s="100"/>
      <c r="AH16" s="100"/>
      <c r="AI16" s="92"/>
      <c r="AJ16" s="92"/>
    </row>
    <row r="17" spans="1:36" ht="30.6" customHeight="1">
      <c r="A17" s="93" t="str">
        <f>'2 CONTEXTO E IDENTIFICACIÓN'!A14</f>
        <v>R8</v>
      </c>
      <c r="B17" s="94">
        <f>+'2 CONTEXTO E IDENTIFICACIÓN'!E14</f>
        <v>0</v>
      </c>
      <c r="C17" s="95" t="str">
        <f>+'3 PROBABIL E IMPACTO INHERENTE'!F15</f>
        <v/>
      </c>
      <c r="D17" s="95" t="str">
        <f>+'3 PROBABIL E IMPACTO INHERENTE'!N15</f>
        <v/>
      </c>
      <c r="E17" s="94" t="str">
        <f t="shared" si="0"/>
        <v/>
      </c>
      <c r="F17" s="96"/>
      <c r="G17" s="96"/>
      <c r="H17" s="96"/>
      <c r="I17" s="96"/>
      <c r="J17" s="96"/>
      <c r="K17" s="96"/>
      <c r="L17" s="96"/>
      <c r="M17" s="96"/>
      <c r="N17" s="96"/>
      <c r="Q17" s="115"/>
      <c r="R17" s="101" t="s">
        <v>5</v>
      </c>
      <c r="S17" s="115"/>
      <c r="T17" s="115"/>
      <c r="U17" s="115"/>
      <c r="V17" s="115"/>
      <c r="W17" s="115"/>
      <c r="X17" s="115"/>
      <c r="Y17" s="115"/>
      <c r="Z17" s="115"/>
      <c r="AA17" s="92"/>
      <c r="AB17" s="92"/>
      <c r="AC17" s="116"/>
      <c r="AD17" s="116"/>
      <c r="AE17" s="116"/>
      <c r="AF17" s="116"/>
      <c r="AG17" s="116"/>
      <c r="AH17" s="116"/>
      <c r="AI17" s="92"/>
      <c r="AJ17" s="92"/>
    </row>
    <row r="18" spans="1:36" ht="30.6" customHeight="1">
      <c r="A18" s="93" t="str">
        <f>'2 CONTEXTO E IDENTIFICACIÓN'!A15</f>
        <v>R9</v>
      </c>
      <c r="B18" s="94" t="str">
        <f>+'2 CONTEXTO E IDENTIFICACIÓN'!E15</f>
        <v xml:space="preserve">  </v>
      </c>
      <c r="C18" s="95" t="str">
        <f>+'3 PROBABIL E IMPACTO INHERENTE'!F16</f>
        <v/>
      </c>
      <c r="D18" s="95" t="str">
        <f>+'3 PROBABIL E IMPACTO INHERENTE'!N16</f>
        <v/>
      </c>
      <c r="E18" s="94" t="str">
        <f t="shared" si="0"/>
        <v/>
      </c>
      <c r="F18" s="96"/>
      <c r="G18" s="96"/>
      <c r="H18" s="96"/>
      <c r="I18" s="96"/>
      <c r="J18" s="96"/>
      <c r="K18" s="96"/>
      <c r="L18" s="96"/>
      <c r="M18" s="96"/>
      <c r="N18" s="96"/>
      <c r="Q18" s="115"/>
      <c r="R18" s="105" t="s">
        <v>76</v>
      </c>
      <c r="Y18" s="115"/>
      <c r="Z18" s="115"/>
      <c r="AA18" s="92"/>
      <c r="AB18" s="92"/>
      <c r="AC18" s="92"/>
      <c r="AD18" s="100"/>
      <c r="AE18" s="100"/>
      <c r="AF18" s="100"/>
      <c r="AG18" s="100"/>
      <c r="AH18" s="100"/>
      <c r="AI18" s="92"/>
      <c r="AJ18" s="92"/>
    </row>
    <row r="19" spans="1:36" ht="30.6" customHeight="1">
      <c r="A19" s="93" t="str">
        <f>'2 CONTEXTO E IDENTIFICACIÓN'!A16</f>
        <v>R10</v>
      </c>
      <c r="B19" s="94" t="str">
        <f>+'2 CONTEXTO E IDENTIFICACIÓN'!E16</f>
        <v xml:space="preserve">  </v>
      </c>
      <c r="C19" s="95" t="str">
        <f>+'3 PROBABIL E IMPACTO INHERENTE'!F17</f>
        <v/>
      </c>
      <c r="D19" s="95" t="str">
        <f>+'3 PROBABIL E IMPACTO INHERENTE'!N17</f>
        <v/>
      </c>
      <c r="E19" s="94" t="str">
        <f t="shared" si="0"/>
        <v/>
      </c>
      <c r="F19" s="96"/>
      <c r="G19" s="96"/>
      <c r="H19" s="96"/>
      <c r="I19" s="96"/>
      <c r="J19" s="96"/>
      <c r="K19" s="96"/>
      <c r="L19" s="96"/>
      <c r="M19" s="96"/>
      <c r="N19" s="96"/>
      <c r="O19" s="117"/>
      <c r="P19" s="117"/>
      <c r="Q19" s="115"/>
      <c r="Y19" s="115"/>
      <c r="Z19" s="115"/>
      <c r="AA19" s="92"/>
      <c r="AB19" s="92"/>
      <c r="AC19" s="92"/>
      <c r="AD19" s="100"/>
      <c r="AE19" s="100"/>
      <c r="AF19" s="100"/>
      <c r="AG19" s="100"/>
      <c r="AH19" s="100"/>
      <c r="AI19" s="92"/>
      <c r="AJ19" s="92"/>
    </row>
    <row r="20" spans="1:36" ht="30.6" customHeight="1">
      <c r="A20" s="93" t="str">
        <f>'2 CONTEXTO E IDENTIFICACIÓN'!A17</f>
        <v>R11</v>
      </c>
      <c r="B20" s="94" t="str">
        <f>+'2 CONTEXTO E IDENTIFICACIÓN'!E17</f>
        <v xml:space="preserve">  </v>
      </c>
      <c r="C20" s="95" t="str">
        <f>+'3 PROBABIL E IMPACTO INHERENTE'!F18</f>
        <v/>
      </c>
      <c r="D20" s="95" t="str">
        <f>+'3 PROBABIL E IMPACTO INHERENTE'!N18</f>
        <v/>
      </c>
      <c r="E20" s="94" t="str">
        <f t="shared" si="0"/>
        <v/>
      </c>
      <c r="F20" s="96"/>
      <c r="G20" s="96"/>
      <c r="H20" s="96"/>
      <c r="I20" s="96"/>
      <c r="J20" s="96"/>
      <c r="K20" s="96"/>
      <c r="L20" s="96"/>
      <c r="M20" s="96"/>
      <c r="N20" s="96"/>
      <c r="O20" s="117"/>
      <c r="P20" s="117"/>
      <c r="Q20" s="118"/>
      <c r="Y20" s="115"/>
      <c r="Z20" s="115"/>
      <c r="AA20" s="92"/>
      <c r="AB20" s="113"/>
      <c r="AC20" s="113"/>
      <c r="AD20" s="113"/>
      <c r="AE20" s="113"/>
      <c r="AF20" s="113"/>
      <c r="AG20" s="113"/>
      <c r="AH20" s="100"/>
      <c r="AI20" s="92"/>
      <c r="AJ20" s="92"/>
    </row>
    <row r="21" spans="1:36" ht="30.6" customHeight="1">
      <c r="A21" s="93" t="str">
        <f>'2 CONTEXTO E IDENTIFICACIÓN'!A18</f>
        <v>R12</v>
      </c>
      <c r="B21" s="94" t="str">
        <f>+'2 CONTEXTO E IDENTIFICACIÓN'!E18</f>
        <v xml:space="preserve">  </v>
      </c>
      <c r="C21" s="95" t="str">
        <f>+'3 PROBABIL E IMPACTO INHERENTE'!F19</f>
        <v/>
      </c>
      <c r="D21" s="95" t="str">
        <f>+'3 PROBABIL E IMPACTO INHERENTE'!N19</f>
        <v/>
      </c>
      <c r="E21" s="94" t="str">
        <f t="shared" si="0"/>
        <v/>
      </c>
      <c r="F21" s="96"/>
      <c r="G21" s="96"/>
      <c r="H21" s="96"/>
      <c r="I21" s="96"/>
      <c r="J21" s="96"/>
      <c r="K21" s="96"/>
      <c r="L21" s="96"/>
      <c r="M21" s="96"/>
      <c r="N21" s="96"/>
      <c r="O21" s="117"/>
      <c r="P21" s="117"/>
      <c r="AA21" s="92"/>
      <c r="AB21" s="119"/>
      <c r="AC21" s="119"/>
      <c r="AD21" s="119"/>
      <c r="AE21" s="119"/>
      <c r="AF21" s="119"/>
      <c r="AG21" s="119"/>
      <c r="AH21" s="100"/>
      <c r="AI21" s="92"/>
      <c r="AJ21" s="92"/>
    </row>
    <row r="22" spans="1:36" ht="30.6" customHeight="1">
      <c r="A22" s="93" t="str">
        <f>'2 CONTEXTO E IDENTIFICACIÓN'!A19</f>
        <v>R13</v>
      </c>
      <c r="B22" s="94" t="str">
        <f>+'2 CONTEXTO E IDENTIFICACIÓN'!E19</f>
        <v xml:space="preserve">  </v>
      </c>
      <c r="C22" s="95" t="str">
        <f>+'3 PROBABIL E IMPACTO INHERENTE'!F20</f>
        <v/>
      </c>
      <c r="D22" s="95" t="str">
        <f>+'3 PROBABIL E IMPACTO INHERENTE'!N20</f>
        <v/>
      </c>
      <c r="E22" s="94" t="str">
        <f t="shared" si="0"/>
        <v/>
      </c>
      <c r="F22" s="96"/>
      <c r="G22" s="96"/>
      <c r="H22" s="96"/>
      <c r="I22" s="96"/>
      <c r="J22" s="96"/>
      <c r="K22" s="96"/>
      <c r="L22" s="96"/>
      <c r="M22" s="96"/>
      <c r="N22" s="96"/>
      <c r="O22" s="117"/>
      <c r="P22" s="117"/>
      <c r="AA22" s="92"/>
      <c r="AB22" s="113"/>
      <c r="AC22" s="113"/>
      <c r="AD22" s="113"/>
      <c r="AE22" s="113"/>
      <c r="AF22" s="113"/>
      <c r="AG22" s="113"/>
      <c r="AH22" s="100"/>
      <c r="AI22" s="92"/>
      <c r="AJ22" s="92"/>
    </row>
    <row r="23" spans="1:36" ht="30.6" customHeight="1">
      <c r="A23" s="93" t="str">
        <f>'2 CONTEXTO E IDENTIFICACIÓN'!A20</f>
        <v>R16</v>
      </c>
      <c r="B23" s="94" t="str">
        <f>+'2 CONTEXTO E IDENTIFICACIÓN'!E20</f>
        <v xml:space="preserve">  </v>
      </c>
      <c r="C23" s="95" t="str">
        <f>+'3 PROBABIL E IMPACTO INHERENTE'!F21</f>
        <v/>
      </c>
      <c r="D23" s="95" t="str">
        <f>+'3 PROBABIL E IMPACTO INHERENTE'!N21</f>
        <v/>
      </c>
      <c r="E23" s="94" t="str">
        <f t="shared" si="0"/>
        <v/>
      </c>
      <c r="F23" s="96"/>
      <c r="G23" s="96"/>
      <c r="H23" s="96"/>
      <c r="I23" s="96"/>
      <c r="J23" s="96"/>
      <c r="K23" s="96"/>
      <c r="L23" s="96"/>
      <c r="M23" s="96"/>
      <c r="N23" s="96"/>
      <c r="AA23" s="92"/>
      <c r="AB23" s="113"/>
      <c r="AC23" s="113"/>
      <c r="AD23" s="113"/>
      <c r="AE23" s="113"/>
      <c r="AF23" s="113"/>
      <c r="AG23" s="113"/>
      <c r="AH23" s="100"/>
      <c r="AI23" s="92"/>
      <c r="AJ23" s="92"/>
    </row>
    <row r="24" spans="1:36" ht="30.6" customHeight="1">
      <c r="A24" s="93" t="str">
        <f>'2 CONTEXTO E IDENTIFICACIÓN'!A21</f>
        <v>R17</v>
      </c>
      <c r="B24" s="94" t="str">
        <f>+'2 CONTEXTO E IDENTIFICACIÓN'!E21</f>
        <v xml:space="preserve">  </v>
      </c>
      <c r="C24" s="95" t="str">
        <f>+'3 PROBABIL E IMPACTO INHERENTE'!F22</f>
        <v/>
      </c>
      <c r="D24" s="95" t="str">
        <f>+'3 PROBABIL E IMPACTO INHERENTE'!N22</f>
        <v/>
      </c>
      <c r="E24" s="94" t="str">
        <f t="shared" si="0"/>
        <v/>
      </c>
      <c r="F24" s="96"/>
      <c r="G24" s="96"/>
      <c r="H24" s="96"/>
      <c r="I24" s="96"/>
      <c r="J24" s="96"/>
      <c r="K24" s="96"/>
      <c r="L24" s="96"/>
      <c r="M24" s="96"/>
      <c r="N24" s="96"/>
    </row>
    <row r="25" spans="1:36" ht="30.6" customHeight="1">
      <c r="A25" s="93" t="str">
        <f>'2 CONTEXTO E IDENTIFICACIÓN'!A22</f>
        <v>R18</v>
      </c>
      <c r="B25" s="94" t="str">
        <f>+'2 CONTEXTO E IDENTIFICACIÓN'!E22</f>
        <v xml:space="preserve">  </v>
      </c>
      <c r="C25" s="95" t="str">
        <f>+'3 PROBABIL E IMPACTO INHERENTE'!F23</f>
        <v/>
      </c>
      <c r="D25" s="95" t="str">
        <f>+'3 PROBABIL E IMPACTO INHERENTE'!N23</f>
        <v/>
      </c>
      <c r="E25" s="94" t="str">
        <f t="shared" si="0"/>
        <v/>
      </c>
      <c r="F25" s="96"/>
      <c r="G25" s="96"/>
      <c r="H25" s="96"/>
      <c r="I25" s="96"/>
      <c r="J25" s="96"/>
      <c r="K25" s="96"/>
      <c r="L25" s="96"/>
      <c r="M25" s="96"/>
      <c r="N25" s="96"/>
    </row>
    <row r="26" spans="1:36" ht="30.6" customHeight="1">
      <c r="A26" s="93" t="str">
        <f>'2 CONTEXTO E IDENTIFICACIÓN'!A23</f>
        <v>R19</v>
      </c>
      <c r="B26" s="94" t="str">
        <f>+'2 CONTEXTO E IDENTIFICACIÓN'!E23</f>
        <v xml:space="preserve">  </v>
      </c>
      <c r="C26" s="95" t="str">
        <f>+'3 PROBABIL E IMPACTO INHERENTE'!F24</f>
        <v/>
      </c>
      <c r="D26" s="95" t="str">
        <f>+'3 PROBABIL E IMPACTO INHERENTE'!N24</f>
        <v/>
      </c>
      <c r="E26" s="94" t="str">
        <f t="shared" si="0"/>
        <v/>
      </c>
      <c r="F26" s="96"/>
      <c r="G26" s="96"/>
      <c r="H26" s="96"/>
      <c r="I26" s="96"/>
      <c r="J26" s="96"/>
      <c r="K26" s="96"/>
      <c r="L26" s="96"/>
      <c r="M26" s="96"/>
      <c r="N26" s="96"/>
    </row>
    <row r="27" spans="1:36" ht="42.6" customHeight="1">
      <c r="A27" s="93" t="str">
        <f>'2 CONTEXTO E IDENTIFICACIÓN'!A24</f>
        <v>R20</v>
      </c>
      <c r="B27" s="94" t="str">
        <f>+'2 CONTEXTO E IDENTIFICACIÓN'!E24</f>
        <v xml:space="preserve">  </v>
      </c>
      <c r="C27" s="95" t="str">
        <f>+'3 PROBABIL E IMPACTO INHERENTE'!F25</f>
        <v/>
      </c>
      <c r="D27" s="95" t="str">
        <f>+'3 PROBABIL E IMPACTO INHERENTE'!N25</f>
        <v/>
      </c>
      <c r="E27" s="94" t="str">
        <f t="shared" si="0"/>
        <v/>
      </c>
      <c r="F27" s="96"/>
      <c r="G27" s="96"/>
      <c r="H27" s="96"/>
      <c r="I27" s="96"/>
      <c r="J27" s="96"/>
      <c r="K27" s="96"/>
      <c r="L27" s="96"/>
      <c r="M27" s="96"/>
      <c r="N27" s="96"/>
    </row>
    <row r="28" spans="1:36" ht="14.45" customHeight="1">
      <c r="B28" s="79"/>
      <c r="D28" s="79"/>
      <c r="E28" s="79"/>
      <c r="F28" s="79"/>
      <c r="G28" s="79"/>
      <c r="H28" s="79"/>
      <c r="I28" s="79"/>
      <c r="J28" s="79"/>
      <c r="K28" s="79"/>
      <c r="L28" s="79"/>
      <c r="M28" s="79"/>
      <c r="N28" s="79"/>
      <c r="Y28" s="84"/>
      <c r="Z28" s="84"/>
      <c r="AA28" s="84"/>
      <c r="AB28" s="84"/>
      <c r="AC28" s="84"/>
      <c r="AD28" s="79"/>
      <c r="AE28" s="79"/>
      <c r="AF28" s="79"/>
      <c r="AG28" s="79"/>
      <c r="AH28" s="79"/>
    </row>
    <row r="29" spans="1:36" ht="39" customHeight="1">
      <c r="B29" s="79"/>
      <c r="D29" s="79"/>
      <c r="E29" s="79"/>
      <c r="F29" s="79"/>
      <c r="G29" s="79"/>
      <c r="H29" s="79"/>
      <c r="I29" s="79"/>
      <c r="J29" s="79"/>
      <c r="K29" s="79"/>
      <c r="L29" s="79"/>
      <c r="M29" s="79"/>
      <c r="N29" s="79"/>
      <c r="Y29" s="84"/>
      <c r="Z29" s="84"/>
      <c r="AA29" s="84"/>
      <c r="AB29" s="84"/>
      <c r="AC29" s="84"/>
      <c r="AD29" s="79"/>
      <c r="AE29" s="79"/>
      <c r="AF29" s="79"/>
      <c r="AG29" s="79"/>
      <c r="AH29" s="79"/>
    </row>
    <row r="30" spans="1:36" ht="19.5" customHeight="1">
      <c r="B30" s="79"/>
      <c r="D30" s="79"/>
      <c r="E30" s="79"/>
      <c r="F30" s="79"/>
      <c r="G30" s="79"/>
      <c r="H30" s="79"/>
      <c r="I30" s="79"/>
      <c r="J30" s="79"/>
      <c r="K30" s="79"/>
      <c r="L30" s="79"/>
      <c r="M30" s="79"/>
      <c r="N30" s="79"/>
      <c r="Y30" s="84"/>
      <c r="Z30" s="84"/>
      <c r="AA30" s="84"/>
      <c r="AB30" s="84"/>
      <c r="AC30" s="84"/>
      <c r="AD30" s="79"/>
      <c r="AE30" s="79"/>
      <c r="AF30" s="79"/>
      <c r="AG30" s="79"/>
      <c r="AH30" s="79"/>
    </row>
    <row r="31" spans="1:36" ht="19.5" customHeight="1">
      <c r="B31" s="79"/>
      <c r="D31" s="79"/>
      <c r="E31" s="79"/>
      <c r="F31" s="79"/>
      <c r="G31" s="79"/>
      <c r="H31" s="79"/>
      <c r="I31" s="79"/>
      <c r="J31" s="79"/>
      <c r="K31" s="79"/>
      <c r="L31" s="79"/>
      <c r="M31" s="79"/>
      <c r="N31" s="79"/>
      <c r="Y31" s="84"/>
      <c r="Z31" s="84"/>
      <c r="AA31" s="84"/>
      <c r="AB31" s="84"/>
      <c r="AC31" s="84"/>
      <c r="AD31" s="79"/>
      <c r="AE31" s="79"/>
      <c r="AF31" s="79"/>
      <c r="AG31" s="79"/>
      <c r="AH31" s="79"/>
    </row>
    <row r="32" spans="1:36" ht="19.5" customHeight="1">
      <c r="B32" s="79"/>
      <c r="D32" s="79"/>
      <c r="E32" s="79"/>
      <c r="F32" s="79"/>
      <c r="G32" s="79"/>
      <c r="H32" s="79"/>
      <c r="I32" s="79"/>
      <c r="J32" s="79"/>
      <c r="K32" s="79"/>
      <c r="L32" s="79"/>
      <c r="M32" s="79"/>
      <c r="N32" s="79"/>
      <c r="Y32" s="84"/>
      <c r="Z32" s="84"/>
      <c r="AA32" s="84"/>
      <c r="AB32" s="84"/>
      <c r="AC32" s="84"/>
      <c r="AD32" s="79"/>
      <c r="AE32" s="79"/>
      <c r="AF32" s="79"/>
      <c r="AG32" s="79"/>
      <c r="AH32" s="79"/>
    </row>
    <row r="33" spans="25:29" s="79" customFormat="1" ht="19.5" customHeight="1">
      <c r="Y33" s="84"/>
      <c r="Z33" s="84"/>
      <c r="AA33" s="84"/>
      <c r="AB33" s="84"/>
      <c r="AC33" s="84"/>
    </row>
    <row r="34" spans="25:29" s="79" customFormat="1" ht="19.5" customHeight="1">
      <c r="Y34" s="84"/>
      <c r="Z34" s="84"/>
      <c r="AA34" s="84"/>
      <c r="AB34" s="84"/>
      <c r="AC34" s="84"/>
    </row>
  </sheetData>
  <sheetProtection formatCells="0" formatColumns="0" formatRows="0" sort="0" autoFilter="0" pivotTables="0"/>
  <dataConsolidate/>
  <mergeCells count="9">
    <mergeCell ref="B1:C1"/>
    <mergeCell ref="R5:V5"/>
    <mergeCell ref="C6:E6"/>
    <mergeCell ref="O8:O12"/>
    <mergeCell ref="I6:M6"/>
    <mergeCell ref="G8:G12"/>
    <mergeCell ref="G5:M5"/>
    <mergeCell ref="B3:D3"/>
    <mergeCell ref="B4:D4"/>
  </mergeCells>
  <conditionalFormatting sqref="C8:C27">
    <cfRule type="cellIs" dxfId="173" priority="6" operator="equal">
      <formula>$Q$12</formula>
    </cfRule>
    <cfRule type="cellIs" dxfId="172" priority="7" operator="equal">
      <formula>$Q$11</formula>
    </cfRule>
    <cfRule type="cellIs" dxfId="171" priority="8" operator="equal">
      <formula>$Q$10</formula>
    </cfRule>
    <cfRule type="cellIs" dxfId="170" priority="9" operator="equal">
      <formula>$Q$9</formula>
    </cfRule>
    <cfRule type="cellIs" dxfId="169" priority="10" operator="equal">
      <formula>$Q$8</formula>
    </cfRule>
  </conditionalFormatting>
  <conditionalFormatting sqref="D8:D27">
    <cfRule type="cellIs" dxfId="168" priority="1" operator="equal">
      <formula>$R$7</formula>
    </cfRule>
    <cfRule type="cellIs" dxfId="167" priority="2" operator="equal">
      <formula>$S$7</formula>
    </cfRule>
    <cfRule type="cellIs" dxfId="166" priority="3" operator="equal">
      <formula>$T$7</formula>
    </cfRule>
    <cfRule type="cellIs" dxfId="165" priority="4" operator="equal">
      <formula>$U$7</formula>
    </cfRule>
    <cfRule type="cellIs" dxfId="164" priority="5" operator="equal">
      <formula>$V$7</formula>
    </cfRule>
  </conditionalFormatting>
  <conditionalFormatting sqref="E8:E27">
    <cfRule type="cellIs" dxfId="163" priority="102" operator="equal">
      <formula>$R$15</formula>
    </cfRule>
    <cfRule type="cellIs" dxfId="162" priority="103" operator="equal">
      <formula>$R$16</formula>
    </cfRule>
    <cfRule type="cellIs" dxfId="161" priority="104" operator="equal">
      <formula>$R$17</formula>
    </cfRule>
    <cfRule type="cellIs" dxfId="160" priority="105" operator="equal">
      <formula>$R$18</formula>
    </cfRule>
  </conditionalFormatting>
  <dataValidations disablePrompts="1" count="3">
    <dataValidation type="list" allowBlank="1" showInputMessage="1" showErrorMessage="1" sqref="JB8:JH15" xr:uid="{00000000-0002-0000-03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A7" xr:uid="{00000000-0002-0000-0300-000001000000}"/>
    <dataValidation allowBlank="1" showInputMessage="1" showErrorMessage="1" prompt="Es la materialización del riesgo y las consecuencias de su aparición. Su escala es: 5 bajo impacto, 10 medio, 20 alto impacto._x000a_" sqref="JB7:JH7" xr:uid="{00000000-0002-0000-0300-000002000000}"/>
  </dataValidations>
  <printOptions horizontalCentered="1" verticalCentered="1"/>
  <pageMargins left="0.31496062992125984" right="0.27559055118110237" top="0.23622047244094491" bottom="0.15748031496062992" header="0" footer="0"/>
  <pageSetup paperSize="5"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Z86"/>
  <sheetViews>
    <sheetView showGridLines="0" zoomScale="60" zoomScaleNormal="60" zoomScaleSheetLayoutView="70" zoomScalePageLayoutView="50" workbookViewId="0">
      <selection activeCell="F1" sqref="F1:I1"/>
    </sheetView>
  </sheetViews>
  <sheetFormatPr baseColWidth="10" defaultColWidth="11.42578125" defaultRowHeight="14.25"/>
  <cols>
    <col min="1" max="1" width="21.140625" style="52" customWidth="1"/>
    <col min="2" max="2" width="24.7109375" style="52" customWidth="1"/>
    <col min="3" max="3" width="20.28515625" style="52" customWidth="1"/>
    <col min="4" max="4" width="20.85546875" style="52" customWidth="1"/>
    <col min="5" max="5" width="10.140625" style="52" customWidth="1"/>
    <col min="6" max="6" width="17.5703125" style="52" customWidth="1"/>
    <col min="7" max="8" width="21.85546875" style="52" customWidth="1"/>
    <col min="9" max="9" width="25.85546875" style="52" customWidth="1"/>
    <col min="10" max="10" width="15.42578125" style="52" customWidth="1"/>
    <col min="11" max="11" width="12.140625" style="62" customWidth="1"/>
    <col min="12" max="12" width="16.85546875" style="62" customWidth="1"/>
    <col min="13" max="13" width="14.5703125" style="52" customWidth="1"/>
    <col min="14" max="14" width="12.140625" style="62" customWidth="1"/>
    <col min="15" max="15" width="15.5703125" style="62" customWidth="1"/>
    <col min="16" max="16" width="12.140625" style="62" customWidth="1"/>
    <col min="17" max="17" width="13" style="62" customWidth="1"/>
    <col min="18" max="18" width="13.5703125" style="289" customWidth="1"/>
    <col min="19" max="19" width="13.42578125" style="289" customWidth="1"/>
    <col min="20" max="20" width="12.7109375" style="289" customWidth="1"/>
    <col min="21" max="21" width="14.42578125" style="148" customWidth="1"/>
    <col min="22" max="22" width="14.5703125" style="148" customWidth="1"/>
    <col min="23" max="23" width="11.42578125" style="52"/>
    <col min="24" max="24" width="21.7109375" style="10" customWidth="1"/>
    <col min="25" max="25" width="7.42578125" style="10" bestFit="1" customWidth="1"/>
    <col min="26" max="26" width="8.42578125" style="10" bestFit="1" customWidth="1"/>
    <col min="27" max="16384" width="11.42578125" style="52"/>
  </cols>
  <sheetData>
    <row r="1" spans="1:26" s="48" customFormat="1" ht="45" customHeight="1">
      <c r="A1" s="339" t="e" vm="1">
        <v>#VALUE!</v>
      </c>
      <c r="B1" s="349" t="s">
        <v>301</v>
      </c>
      <c r="C1" s="349"/>
      <c r="D1" s="340" t="e" vm="2">
        <v>#VALUE!</v>
      </c>
      <c r="F1" s="9"/>
      <c r="G1" s="226"/>
      <c r="H1" s="342"/>
      <c r="I1" s="20"/>
      <c r="J1" s="20"/>
      <c r="K1" s="20"/>
      <c r="L1" s="51"/>
      <c r="M1" s="50"/>
      <c r="N1" s="51"/>
      <c r="O1" s="51"/>
      <c r="P1" s="51"/>
      <c r="Q1" s="51"/>
      <c r="R1" s="282"/>
      <c r="S1" s="51"/>
      <c r="T1" s="51"/>
      <c r="U1" s="148"/>
      <c r="V1" s="148"/>
      <c r="W1" s="52"/>
      <c r="X1" s="10"/>
      <c r="Y1" s="10"/>
      <c r="Z1" s="10"/>
    </row>
    <row r="2" spans="1:26" s="48" customFormat="1" ht="15" thickBot="1">
      <c r="E2" s="54"/>
      <c r="G2" s="54"/>
      <c r="H2" s="54"/>
      <c r="I2" s="54"/>
      <c r="J2" s="54"/>
      <c r="K2" s="55"/>
      <c r="L2" s="55"/>
      <c r="M2" s="54"/>
      <c r="N2" s="55"/>
      <c r="O2" s="55"/>
      <c r="P2" s="55"/>
      <c r="Q2" s="55"/>
      <c r="R2" s="285"/>
      <c r="S2" s="285"/>
      <c r="T2" s="285"/>
      <c r="U2" s="148"/>
      <c r="V2" s="148"/>
      <c r="W2" s="52"/>
      <c r="X2" s="9"/>
      <c r="Y2" s="9"/>
      <c r="Z2" s="9"/>
    </row>
    <row r="3" spans="1:26" s="57" customFormat="1" ht="16.5" customHeight="1">
      <c r="A3" s="19" t="s">
        <v>143</v>
      </c>
      <c r="B3" s="359" t="str">
        <f>+IF('2 CONTEXTO E IDENTIFICACIÓN'!$B$3="","",'2 CONTEXTO E IDENTIFICACIÓN'!$B$3)</f>
        <v xml:space="preserve">GESTIÓN COMERCIAL </v>
      </c>
      <c r="C3" s="359"/>
      <c r="D3" s="359"/>
      <c r="E3" s="56" t="s">
        <v>38</v>
      </c>
      <c r="F3" s="53" t="s">
        <v>39</v>
      </c>
      <c r="G3" s="56"/>
      <c r="H3" s="56"/>
      <c r="I3" s="56"/>
      <c r="R3" s="465" t="s">
        <v>185</v>
      </c>
      <c r="S3" s="465" t="s">
        <v>186</v>
      </c>
      <c r="T3" s="465" t="s">
        <v>187</v>
      </c>
      <c r="U3" s="148"/>
      <c r="V3" s="148"/>
      <c r="W3" s="52"/>
      <c r="X3" s="419" t="s">
        <v>254</v>
      </c>
      <c r="Y3" s="420"/>
      <c r="Z3" s="421"/>
    </row>
    <row r="4" spans="1:26" s="57" customFormat="1" ht="16.5" customHeight="1" thickBot="1">
      <c r="A4" s="216"/>
      <c r="B4" s="215"/>
      <c r="C4" s="215"/>
      <c r="D4" s="148"/>
      <c r="E4" s="56"/>
      <c r="F4" s="56"/>
      <c r="G4" s="56"/>
      <c r="H4" s="56"/>
      <c r="I4" s="56"/>
      <c r="J4" s="472" t="s">
        <v>100</v>
      </c>
      <c r="K4" s="472"/>
      <c r="L4" s="472"/>
      <c r="M4" s="472"/>
      <c r="N4" s="472"/>
      <c r="O4" s="472"/>
      <c r="P4" s="472"/>
      <c r="Q4" s="472"/>
      <c r="R4" s="466"/>
      <c r="S4" s="466"/>
      <c r="T4" s="466"/>
      <c r="U4" s="148"/>
      <c r="V4" s="148"/>
      <c r="W4" s="52"/>
      <c r="X4" s="26" t="s">
        <v>45</v>
      </c>
      <c r="Y4" s="27" t="s">
        <v>255</v>
      </c>
      <c r="Z4" s="28" t="s">
        <v>256</v>
      </c>
    </row>
    <row r="5" spans="1:26" ht="29.25" customHeight="1">
      <c r="A5" s="469" t="s">
        <v>181</v>
      </c>
      <c r="B5" s="463" t="s">
        <v>180</v>
      </c>
      <c r="C5" s="463" t="s">
        <v>104</v>
      </c>
      <c r="D5" s="463" t="s">
        <v>105</v>
      </c>
      <c r="E5" s="473" t="s">
        <v>101</v>
      </c>
      <c r="F5" s="479" t="s">
        <v>159</v>
      </c>
      <c r="G5" s="480"/>
      <c r="H5" s="473"/>
      <c r="I5" s="299"/>
      <c r="J5" s="475" t="s">
        <v>95</v>
      </c>
      <c r="K5" s="476"/>
      <c r="L5" s="476"/>
      <c r="M5" s="476"/>
      <c r="N5" s="477"/>
      <c r="O5" s="475" t="s">
        <v>99</v>
      </c>
      <c r="P5" s="476"/>
      <c r="Q5" s="478"/>
      <c r="R5" s="467"/>
      <c r="S5" s="468"/>
      <c r="T5" s="468"/>
      <c r="X5" s="31" t="s">
        <v>48</v>
      </c>
      <c r="Y5" s="34">
        <v>0.01</v>
      </c>
      <c r="Z5" s="33">
        <v>0.2</v>
      </c>
    </row>
    <row r="6" spans="1:26" s="47" customFormat="1" ht="57.75" thickBot="1">
      <c r="A6" s="470"/>
      <c r="B6" s="471"/>
      <c r="C6" s="464"/>
      <c r="D6" s="464"/>
      <c r="E6" s="474"/>
      <c r="F6" s="300" t="s">
        <v>257</v>
      </c>
      <c r="G6" s="300" t="s">
        <v>160</v>
      </c>
      <c r="H6" s="300" t="s">
        <v>161</v>
      </c>
      <c r="I6" s="300" t="s">
        <v>251</v>
      </c>
      <c r="J6" s="301" t="s">
        <v>80</v>
      </c>
      <c r="K6" s="302" t="s">
        <v>81</v>
      </c>
      <c r="L6" s="302" t="s">
        <v>103</v>
      </c>
      <c r="M6" s="300" t="s">
        <v>82</v>
      </c>
      <c r="N6" s="302" t="s">
        <v>83</v>
      </c>
      <c r="O6" s="302" t="s">
        <v>87</v>
      </c>
      <c r="P6" s="302" t="s">
        <v>3</v>
      </c>
      <c r="Q6" s="303" t="s">
        <v>92</v>
      </c>
      <c r="R6" s="298" t="s">
        <v>102</v>
      </c>
      <c r="S6" s="58" t="s">
        <v>106</v>
      </c>
      <c r="T6" s="281" t="s">
        <v>10</v>
      </c>
      <c r="U6" s="58" t="s">
        <v>252</v>
      </c>
      <c r="V6" s="58" t="s">
        <v>253</v>
      </c>
      <c r="X6" s="36" t="s">
        <v>50</v>
      </c>
      <c r="Y6" s="34">
        <v>0.21</v>
      </c>
      <c r="Z6" s="33">
        <v>0.4</v>
      </c>
    </row>
    <row r="7" spans="1:26" ht="98.25" customHeight="1">
      <c r="A7" s="448" t="str">
        <f>'2 CONTEXTO E IDENTIFICACIÓN'!A7</f>
        <v>R1</v>
      </c>
      <c r="B7" s="460" t="str">
        <f>+'2 CONTEXTO E IDENTIFICACIÓN'!E7</f>
        <v>Posibilidad de pérdida Reputacional por no realizar medidas correctivas de acuerdos a los resultados que arroja la encuesta de satisfacción debido a ausencias de planes de mejora que orienten el fortalecimiento del servicio.</v>
      </c>
      <c r="C7" s="454">
        <f>+'3 PROBABIL E IMPACTO INHERENTE'!E8</f>
        <v>0.2</v>
      </c>
      <c r="D7" s="457">
        <f>+'3 PROBABIL E IMPACTO INHERENTE'!M8</f>
        <v>0.6</v>
      </c>
      <c r="E7" s="63">
        <v>1</v>
      </c>
      <c r="F7" s="320" t="s">
        <v>295</v>
      </c>
      <c r="G7" s="320" t="s">
        <v>296</v>
      </c>
      <c r="H7" s="320" t="s">
        <v>294</v>
      </c>
      <c r="I7" s="321" t="str">
        <f t="shared" ref="I7:I38" si="0">+CONCATENATE(F7," ",G7," ",H7)</f>
        <v>el subgerente comercial es el encargado de  verificar el plan de acción para hacer seguimiento al cumplimiento de las metas y fechas de las actividades establecidas</v>
      </c>
      <c r="J7" s="5" t="s">
        <v>98</v>
      </c>
      <c r="K7" s="59">
        <f>+IF(J7='11 FORMULAS'!$E$4,'11 FORMULAS'!$F$4,IF(J7='11 FORMULAS'!$E$5,'11 FORMULAS'!$F$5,IF(J7='11 FORMULAS'!$E$6,'11 FORMULAS'!$F$6,"")))</f>
        <v>0.1</v>
      </c>
      <c r="L7" s="59" t="str">
        <f>+IF(OR(J7='11 FORMULAS'!$O$4,J7='11 FORMULAS'!$O$5),'11 FORMULAS'!$P$5,IF(J7='11 FORMULAS'!$O$6,'11 FORMULAS'!$P$6,""))</f>
        <v>Impacto</v>
      </c>
      <c r="M7" s="5" t="s">
        <v>85</v>
      </c>
      <c r="N7" s="59">
        <f>+IF(M7='11 FORMULAS'!$H$4,'11 FORMULAS'!$I$4,IF(M7='11 FORMULAS'!$H$5,'11 FORMULAS'!$I$5,""))</f>
        <v>0.15</v>
      </c>
      <c r="O7" s="6" t="s">
        <v>88</v>
      </c>
      <c r="P7" s="6" t="s">
        <v>90</v>
      </c>
      <c r="Q7" s="6" t="s">
        <v>93</v>
      </c>
      <c r="R7" s="286">
        <f>+IFERROR(K7+N7,"")</f>
        <v>0.25</v>
      </c>
      <c r="S7" s="286">
        <f>IF(L7='11 FORMULAS'!$P$5,C7-(C7*R7),C7)</f>
        <v>0.2</v>
      </c>
      <c r="T7" s="286">
        <f>IF(L7='11 FORMULAS'!$P$6,D7-(D7*R7),D7)</f>
        <v>0.44999999999999996</v>
      </c>
      <c r="U7" s="442">
        <f>+IF(S10="","",S10)</f>
        <v>0.2</v>
      </c>
      <c r="V7" s="445">
        <f>+IF(T10="","",T10)</f>
        <v>0.25312499999999999</v>
      </c>
      <c r="X7" s="39" t="s">
        <v>52</v>
      </c>
      <c r="Y7" s="34">
        <v>0.41</v>
      </c>
      <c r="Z7" s="33">
        <v>0.6</v>
      </c>
    </row>
    <row r="8" spans="1:26" ht="115.5" customHeight="1">
      <c r="A8" s="449"/>
      <c r="B8" s="461"/>
      <c r="C8" s="455"/>
      <c r="D8" s="458"/>
      <c r="E8" s="64">
        <v>2</v>
      </c>
      <c r="F8" s="322" t="s">
        <v>275</v>
      </c>
      <c r="G8" s="323" t="s">
        <v>274</v>
      </c>
      <c r="H8" s="322" t="s">
        <v>294</v>
      </c>
      <c r="I8" s="315" t="str">
        <f t="shared" si="0"/>
        <v>el lider de atención al usuario es el encargado de  elaborar el plan de acción para hacer seguimiento al cumplimiento de las metas y fechas de las actividades establecidas</v>
      </c>
      <c r="J8" s="1" t="s">
        <v>98</v>
      </c>
      <c r="K8" s="60">
        <f>+IF(J8='11 FORMULAS'!$E$4,'11 FORMULAS'!$F$4,IF(J8='11 FORMULAS'!$E$5,'11 FORMULAS'!$F$5,IF(J8='11 FORMULAS'!$E$6,'11 FORMULAS'!$F$6,"")))</f>
        <v>0.1</v>
      </c>
      <c r="L8" s="60" t="str">
        <f>+IF(OR(J8='11 FORMULAS'!$O$4,J8='11 FORMULAS'!$O$5),'11 FORMULAS'!$P$5,IF(J8='11 FORMULAS'!$O$6,'11 FORMULAS'!$P$6,""))</f>
        <v>Impacto</v>
      </c>
      <c r="M8" s="1" t="s">
        <v>85</v>
      </c>
      <c r="N8" s="60">
        <f>+IF(M8='11 FORMULAS'!$H$4,'11 FORMULAS'!$I$4,IF(M8='11 FORMULAS'!$H$5,'11 FORMULAS'!$I$5,""))</f>
        <v>0.15</v>
      </c>
      <c r="O8" s="4" t="s">
        <v>88</v>
      </c>
      <c r="P8" s="4" t="s">
        <v>90</v>
      </c>
      <c r="Q8" s="4" t="s">
        <v>93</v>
      </c>
      <c r="R8" s="287">
        <f t="shared" ref="R8:R10" si="1">+IFERROR(K8+N8,"")</f>
        <v>0.25</v>
      </c>
      <c r="S8" s="287">
        <f>IF(L8='11 FORMULAS'!$P$5,S7-(S7*R8),S7)</f>
        <v>0.2</v>
      </c>
      <c r="T8" s="287">
        <f>IF(L8='11 FORMULAS'!$P$6,T7-(T7*R8),T7)</f>
        <v>0.33749999999999997</v>
      </c>
      <c r="U8" s="443"/>
      <c r="V8" s="446"/>
      <c r="X8" s="40" t="s">
        <v>54</v>
      </c>
      <c r="Y8" s="34">
        <v>0.61</v>
      </c>
      <c r="Z8" s="33">
        <v>0.8</v>
      </c>
    </row>
    <row r="9" spans="1:26" ht="118.5" customHeight="1">
      <c r="A9" s="449"/>
      <c r="B9" s="461"/>
      <c r="C9" s="455"/>
      <c r="D9" s="458"/>
      <c r="E9" s="64">
        <v>3</v>
      </c>
      <c r="F9" s="322" t="s">
        <v>276</v>
      </c>
      <c r="G9" s="322" t="s">
        <v>277</v>
      </c>
      <c r="H9" s="323" t="s">
        <v>294</v>
      </c>
      <c r="I9" s="315" t="str">
        <f t="shared" si="0"/>
        <v>el contratista de contar center es el encargado de ejecutar la encuesta y ejecutar el plan de acción para hacer seguimiento al cumplimiento de las metas y fechas de las actividades establecidas</v>
      </c>
      <c r="J9" s="1" t="s">
        <v>98</v>
      </c>
      <c r="K9" s="60">
        <f>+IF(J9='11 FORMULAS'!$E$4,'11 FORMULAS'!$F$4,IF(J9='11 FORMULAS'!$E$5,'11 FORMULAS'!$F$5,IF(J9='11 FORMULAS'!$E$6,'11 FORMULAS'!$F$6,"")))</f>
        <v>0.1</v>
      </c>
      <c r="L9" s="60" t="str">
        <f>+IF(OR(J9='11 FORMULAS'!$O$4,J9='11 FORMULAS'!$O$5),'11 FORMULAS'!$P$5,IF(J9='11 FORMULAS'!$O$6,'11 FORMULAS'!$P$6,""))</f>
        <v>Impacto</v>
      </c>
      <c r="M9" s="1" t="s">
        <v>85</v>
      </c>
      <c r="N9" s="60">
        <f>+IF(M9='11 FORMULAS'!$H$4,'11 FORMULAS'!$I$4,IF(M9='11 FORMULAS'!$H$5,'11 FORMULAS'!$I$5,""))</f>
        <v>0.15</v>
      </c>
      <c r="O9" s="4" t="s">
        <v>88</v>
      </c>
      <c r="P9" s="4" t="s">
        <v>90</v>
      </c>
      <c r="Q9" s="4" t="s">
        <v>93</v>
      </c>
      <c r="R9" s="287">
        <f>+IFERROR(K9+N9,"")</f>
        <v>0.25</v>
      </c>
      <c r="S9" s="287">
        <f>IF(L9='11 FORMULAS'!$P$5,S8-(S8*R9),S8)</f>
        <v>0.2</v>
      </c>
      <c r="T9" s="287">
        <f>IF(L9='11 FORMULAS'!$P$6,T8-(T8*R9),T8)</f>
        <v>0.25312499999999999</v>
      </c>
      <c r="U9" s="443"/>
      <c r="V9" s="446"/>
      <c r="X9" s="41" t="s">
        <v>55</v>
      </c>
      <c r="Y9" s="34">
        <v>0.81</v>
      </c>
      <c r="Z9" s="33">
        <v>1</v>
      </c>
    </row>
    <row r="10" spans="1:26" ht="73.5" customHeight="1" thickBot="1">
      <c r="A10" s="450"/>
      <c r="B10" s="462"/>
      <c r="C10" s="456"/>
      <c r="D10" s="459"/>
      <c r="E10" s="65">
        <v>4</v>
      </c>
      <c r="F10" s="208"/>
      <c r="G10" s="208"/>
      <c r="H10" s="208"/>
      <c r="I10" s="280" t="str">
        <f t="shared" si="0"/>
        <v xml:space="preserve">  </v>
      </c>
      <c r="J10" s="7"/>
      <c r="K10" s="61" t="str">
        <f>+IF(J10='11 FORMULAS'!$E$4,'11 FORMULAS'!$F$4,IF(J10='11 FORMULAS'!$E$5,'11 FORMULAS'!$F$5,IF(J10='11 FORMULAS'!$E$6,'11 FORMULAS'!$F$6,"")))</f>
        <v/>
      </c>
      <c r="L10" s="61" t="str">
        <f>+IF(OR(J10='11 FORMULAS'!$O$4,J10='11 FORMULAS'!$O$5),'11 FORMULAS'!$P$5,IF(J10='11 FORMULAS'!$O$6,'11 FORMULAS'!$P$6,""))</f>
        <v/>
      </c>
      <c r="M10" s="7"/>
      <c r="N10" s="61" t="str">
        <f>+IF(M10='11 FORMULAS'!$H$4,'11 FORMULAS'!$I$4,IF(M10='11 FORMULAS'!$H$5,'11 FORMULAS'!$I$5,""))</f>
        <v/>
      </c>
      <c r="O10" s="8"/>
      <c r="P10" s="8"/>
      <c r="Q10" s="8"/>
      <c r="R10" s="288" t="str">
        <f t="shared" si="1"/>
        <v/>
      </c>
      <c r="S10" s="288">
        <f>IF(L10='11 FORMULAS'!$P$5,S9-(S9*R10),S9)</f>
        <v>0.2</v>
      </c>
      <c r="T10" s="288">
        <f>IF(L10='11 FORMULAS'!$P$6,T9-(T9*R10),T9)</f>
        <v>0.25312499999999999</v>
      </c>
      <c r="U10" s="444"/>
      <c r="V10" s="447"/>
      <c r="X10" s="42"/>
      <c r="Y10" s="43"/>
      <c r="Z10" s="44"/>
    </row>
    <row r="11" spans="1:26" ht="85.5" customHeight="1">
      <c r="A11" s="448" t="str">
        <f>'2 CONTEXTO E IDENTIFICACIÓN'!A8</f>
        <v>R2</v>
      </c>
      <c r="B11" s="460" t="str">
        <f>+'2 CONTEXTO E IDENTIFICACIÓN'!E8</f>
        <v>Posibilidad de pérdida Económica y Reputacional por incumplimiento en los términos de ley para la atención de PQRS debido a la falta de seguimiento y control a los tiempos de respuesta de los PQRS.</v>
      </c>
      <c r="C11" s="454">
        <f>+'3 PROBABIL E IMPACTO INHERENTE'!E9</f>
        <v>0.6</v>
      </c>
      <c r="D11" s="457">
        <f>+'3 PROBABIL E IMPACTO INHERENTE'!M9</f>
        <v>0.6</v>
      </c>
      <c r="E11" s="63">
        <v>1</v>
      </c>
      <c r="F11" s="320" t="s">
        <v>297</v>
      </c>
      <c r="G11" s="320" t="s">
        <v>266</v>
      </c>
      <c r="H11" s="320" t="s">
        <v>273</v>
      </c>
      <c r="I11" s="321" t="str">
        <f t="shared" si="0"/>
        <v>El jefe de oficina de atención al usuario es el encargado de  supervisar los tiempos de respuesta al usuario  con seguimiento diario</v>
      </c>
      <c r="J11" s="5" t="s">
        <v>96</v>
      </c>
      <c r="K11" s="59">
        <f>+IF(J11='11 FORMULAS'!$E$4,'11 FORMULAS'!$F$4,IF(J11='11 FORMULAS'!$E$5,'11 FORMULAS'!$F$5,IF(J11='11 FORMULAS'!$E$6,'11 FORMULAS'!$F$6,"")))</f>
        <v>0.25</v>
      </c>
      <c r="L11" s="59" t="str">
        <f>+IF(OR(J11='11 FORMULAS'!$O$4,J11='11 FORMULAS'!$O$5),'11 FORMULAS'!$P$5,IF(J11='11 FORMULAS'!$O$6,'11 FORMULAS'!$P$6,""))</f>
        <v>Probabilidad</v>
      </c>
      <c r="M11" s="5" t="s">
        <v>84</v>
      </c>
      <c r="N11" s="59">
        <f>+IF(M11='11 FORMULAS'!$H$4,'11 FORMULAS'!$I$4,IF(M11='11 FORMULAS'!$H$5,'11 FORMULAS'!$I$5,""))</f>
        <v>0.25</v>
      </c>
      <c r="O11" s="6" t="s">
        <v>88</v>
      </c>
      <c r="P11" s="6" t="s">
        <v>90</v>
      </c>
      <c r="Q11" s="6" t="s">
        <v>93</v>
      </c>
      <c r="R11" s="286">
        <f>+IFERROR(K11+N11,"")</f>
        <v>0.5</v>
      </c>
      <c r="S11" s="286">
        <f>IF(L11='11 FORMULAS'!$P$5,C11-(C11*R11),C11)</f>
        <v>0.3</v>
      </c>
      <c r="T11" s="286">
        <f>IF(L11='11 FORMULAS'!$P$6,D11-(D11*R11),D11)</f>
        <v>0.6</v>
      </c>
      <c r="U11" s="442">
        <f>+IF(S14="","",S14)</f>
        <v>0.3</v>
      </c>
      <c r="V11" s="445">
        <f>+IF(T14="","",T14)</f>
        <v>0.6</v>
      </c>
      <c r="X11" s="283"/>
      <c r="Y11" s="284"/>
      <c r="Z11" s="284"/>
    </row>
    <row r="12" spans="1:26" ht="29.45" customHeight="1">
      <c r="A12" s="449"/>
      <c r="B12" s="461"/>
      <c r="C12" s="455"/>
      <c r="D12" s="458"/>
      <c r="E12" s="64">
        <v>2</v>
      </c>
      <c r="F12" s="207"/>
      <c r="G12" s="207"/>
      <c r="H12" s="207"/>
      <c r="I12" s="279" t="str">
        <f t="shared" si="0"/>
        <v xml:space="preserve">  </v>
      </c>
      <c r="J12" s="1"/>
      <c r="K12" s="60" t="str">
        <f>+IF(J12='11 FORMULAS'!$E$4,'11 FORMULAS'!$F$4,IF(J12='11 FORMULAS'!$E$5,'11 FORMULAS'!$F$5,IF(J12='11 FORMULAS'!$E$6,'11 FORMULAS'!$F$6,"")))</f>
        <v/>
      </c>
      <c r="L12" s="60" t="str">
        <f>+IF(OR(J12='11 FORMULAS'!$O$4,J12='11 FORMULAS'!$O$5),'11 FORMULAS'!$P$5,IF(J12='11 FORMULAS'!$O$6,'11 FORMULAS'!$P$6,""))</f>
        <v/>
      </c>
      <c r="M12" s="1"/>
      <c r="N12" s="60" t="str">
        <f>+IF(M12='11 FORMULAS'!$H$4,'11 FORMULAS'!$I$4,IF(M12='11 FORMULAS'!$H$5,'11 FORMULAS'!$I$5,""))</f>
        <v/>
      </c>
      <c r="O12" s="4"/>
      <c r="P12" s="4"/>
      <c r="Q12" s="4"/>
      <c r="R12" s="287" t="str">
        <f t="shared" ref="R12" si="2">+IFERROR(K12+N12,"")</f>
        <v/>
      </c>
      <c r="S12" s="287">
        <f>IF(L12='11 FORMULAS'!$P$5,S11-(S11*R12),S11)</f>
        <v>0.3</v>
      </c>
      <c r="T12" s="287">
        <f>IF(L12='11 FORMULAS'!$P$6,T11-(T11*R12),T11)</f>
        <v>0.6</v>
      </c>
      <c r="U12" s="443"/>
      <c r="V12" s="446"/>
      <c r="X12" s="283"/>
      <c r="Y12" s="284"/>
      <c r="Z12" s="284"/>
    </row>
    <row r="13" spans="1:26" ht="29.45" customHeight="1">
      <c r="A13" s="449"/>
      <c r="B13" s="461"/>
      <c r="C13" s="455"/>
      <c r="D13" s="458"/>
      <c r="E13" s="64">
        <v>3</v>
      </c>
      <c r="F13" s="207"/>
      <c r="G13" s="207"/>
      <c r="H13" s="207"/>
      <c r="I13" s="279" t="str">
        <f t="shared" si="0"/>
        <v xml:space="preserve">  </v>
      </c>
      <c r="J13" s="1"/>
      <c r="K13" s="60" t="str">
        <f>+IF(J13='11 FORMULAS'!$E$4,'11 FORMULAS'!$F$4,IF(J13='11 FORMULAS'!$E$5,'11 FORMULAS'!$F$5,IF(J13='11 FORMULAS'!$E$6,'11 FORMULAS'!$F$6,"")))</f>
        <v/>
      </c>
      <c r="L13" s="60" t="str">
        <f>+IF(OR(J13='11 FORMULAS'!$O$4,J13='11 FORMULAS'!$O$5),'11 FORMULAS'!$P$5,IF(J13='11 FORMULAS'!$O$6,'11 FORMULAS'!$P$6,""))</f>
        <v/>
      </c>
      <c r="M13" s="1"/>
      <c r="N13" s="60" t="str">
        <f>+IF(M13='11 FORMULAS'!$H$4,'11 FORMULAS'!$I$4,IF(M13='11 FORMULAS'!$H$5,'11 FORMULAS'!$I$5,""))</f>
        <v/>
      </c>
      <c r="O13" s="4"/>
      <c r="P13" s="4"/>
      <c r="Q13" s="4"/>
      <c r="R13" s="287" t="str">
        <f>+IFERROR(K13+N13,"")</f>
        <v/>
      </c>
      <c r="S13" s="287">
        <f>IF(L13='11 FORMULAS'!$P$5,S12-(S12*R13),S12)</f>
        <v>0.3</v>
      </c>
      <c r="T13" s="287">
        <f>IF(L13='11 FORMULAS'!$P$6,T12-(T12*R13),T12)</f>
        <v>0.6</v>
      </c>
      <c r="U13" s="443"/>
      <c r="V13" s="446"/>
      <c r="X13" s="283"/>
      <c r="Y13" s="284"/>
      <c r="Z13" s="284"/>
    </row>
    <row r="14" spans="1:26" ht="30.75" customHeight="1" thickBot="1">
      <c r="A14" s="450"/>
      <c r="B14" s="462"/>
      <c r="C14" s="456"/>
      <c r="D14" s="459"/>
      <c r="E14" s="65">
        <v>4</v>
      </c>
      <c r="F14" s="208"/>
      <c r="G14" s="208"/>
      <c r="H14" s="208"/>
      <c r="I14" s="280" t="str">
        <f t="shared" si="0"/>
        <v xml:space="preserve">  </v>
      </c>
      <c r="J14" s="7"/>
      <c r="K14" s="61" t="str">
        <f>+IF(J14='11 FORMULAS'!$E$4,'11 FORMULAS'!$F$4,IF(J14='11 FORMULAS'!$E$5,'11 FORMULAS'!$F$5,IF(J14='11 FORMULAS'!$E$6,'11 FORMULAS'!$F$6,"")))</f>
        <v/>
      </c>
      <c r="L14" s="61" t="str">
        <f>+IF(OR(J14='11 FORMULAS'!$O$4,J14='11 FORMULAS'!$O$5),'11 FORMULAS'!$P$5,IF(J14='11 FORMULAS'!$O$6,'11 FORMULAS'!$P$6,""))</f>
        <v/>
      </c>
      <c r="M14" s="7"/>
      <c r="N14" s="61" t="str">
        <f>+IF(M14='11 FORMULAS'!$H$4,'11 FORMULAS'!$I$4,IF(M14='11 FORMULAS'!$H$5,'11 FORMULAS'!$I$5,""))</f>
        <v/>
      </c>
      <c r="O14" s="8"/>
      <c r="P14" s="8"/>
      <c r="Q14" s="8"/>
      <c r="R14" s="288" t="str">
        <f t="shared" ref="R14" si="3">+IFERROR(K14+N14,"")</f>
        <v/>
      </c>
      <c r="S14" s="288">
        <f>IF(L14='11 FORMULAS'!$P$5,S13-(S13*R14),S13)</f>
        <v>0.3</v>
      </c>
      <c r="T14" s="288">
        <f>IF(L14='11 FORMULAS'!$P$6,T13-(T13*R14),T13)</f>
        <v>0.6</v>
      </c>
      <c r="U14" s="444"/>
      <c r="V14" s="447"/>
    </row>
    <row r="15" spans="1:26" ht="125.25" customHeight="1">
      <c r="A15" s="448" t="str">
        <f>'2 CONTEXTO E IDENTIFICACIÓN'!A9</f>
        <v>R3</v>
      </c>
      <c r="B15" s="460" t="str">
        <f>+'2 CONTEXTO E IDENTIFICACIÓN'!E9</f>
        <v>Posibilidad de pérdida Reputacional por incumplimiento en la atención de los servicios complementarios solicitados por los usuarios debido a deficiencias en el seguimiento y control en la atención de los servicios complementarios.</v>
      </c>
      <c r="C15" s="454">
        <f>+'3 PROBABIL E IMPACTO INHERENTE'!E10</f>
        <v>0.6</v>
      </c>
      <c r="D15" s="457">
        <f>+'3 PROBABIL E IMPACTO INHERENTE'!M10</f>
        <v>0.4</v>
      </c>
      <c r="E15" s="63">
        <v>1</v>
      </c>
      <c r="F15" s="320" t="s">
        <v>281</v>
      </c>
      <c r="G15" s="320" t="s">
        <v>293</v>
      </c>
      <c r="H15" s="320" t="s">
        <v>280</v>
      </c>
      <c r="I15" s="321" t="str">
        <f t="shared" si="0"/>
        <v>el contratista de comercial para servicios complementarios es el encargado de realizar seguimiento al buen funcionamiento de los servicios complementarios de manera diaria</v>
      </c>
      <c r="J15" s="5" t="s">
        <v>97</v>
      </c>
      <c r="K15" s="59">
        <f>+IF(J15='11 FORMULAS'!$E$4,'11 FORMULAS'!$F$4,IF(J15='11 FORMULAS'!$E$5,'11 FORMULAS'!$F$5,IF(J15='11 FORMULAS'!$E$6,'11 FORMULAS'!$F$6,"")))</f>
        <v>0.15</v>
      </c>
      <c r="L15" s="59" t="str">
        <f>+IF(OR(J15='11 FORMULAS'!$O$4,J15='11 FORMULAS'!$O$5),'11 FORMULAS'!$P$5,IF(J15='11 FORMULAS'!$O$6,'11 FORMULAS'!$P$6,""))</f>
        <v>Probabilidad</v>
      </c>
      <c r="M15" s="5" t="s">
        <v>85</v>
      </c>
      <c r="N15" s="59">
        <f>+IF(M15='11 FORMULAS'!$H$4,'11 FORMULAS'!$I$4,IF(M15='11 FORMULAS'!$H$5,'11 FORMULAS'!$I$5,""))</f>
        <v>0.15</v>
      </c>
      <c r="O15" s="6" t="s">
        <v>88</v>
      </c>
      <c r="P15" s="6" t="s">
        <v>90</v>
      </c>
      <c r="Q15" s="6" t="s">
        <v>93</v>
      </c>
      <c r="R15" s="286">
        <f>+IFERROR(K15+N15,"")</f>
        <v>0.3</v>
      </c>
      <c r="S15" s="286">
        <f>IF(L15='11 FORMULAS'!$P$5,C15-(C15*R15),C15)</f>
        <v>0.42</v>
      </c>
      <c r="T15" s="286">
        <f>IF(L15='11 FORMULAS'!$P$6,D15-(D15*R15),D15)</f>
        <v>0.4</v>
      </c>
      <c r="U15" s="442">
        <f>+IF(S18="","",S18)</f>
        <v>0.42</v>
      </c>
      <c r="V15" s="445">
        <f>+IF(T18="","",T18)</f>
        <v>0.4</v>
      </c>
      <c r="X15" s="283"/>
      <c r="Y15" s="284"/>
      <c r="Z15" s="284"/>
    </row>
    <row r="16" spans="1:26" ht="29.45" customHeight="1">
      <c r="A16" s="449"/>
      <c r="B16" s="461"/>
      <c r="C16" s="455"/>
      <c r="D16" s="458"/>
      <c r="E16" s="64">
        <v>2</v>
      </c>
      <c r="F16" s="207"/>
      <c r="G16" s="207"/>
      <c r="H16" s="207"/>
      <c r="I16" s="279" t="str">
        <f t="shared" si="0"/>
        <v xml:space="preserve">  </v>
      </c>
      <c r="J16" s="1"/>
      <c r="K16" s="60" t="str">
        <f>+IF(J16='11 FORMULAS'!$E$4,'11 FORMULAS'!$F$4,IF(J16='11 FORMULAS'!$E$5,'11 FORMULAS'!$F$5,IF(J16='11 FORMULAS'!$E$6,'11 FORMULAS'!$F$6,"")))</f>
        <v/>
      </c>
      <c r="L16" s="60" t="str">
        <f>+IF(OR(J16='11 FORMULAS'!$O$4,J16='11 FORMULAS'!$O$5),'11 FORMULAS'!$P$5,IF(J16='11 FORMULAS'!$O$6,'11 FORMULAS'!$P$6,""))</f>
        <v/>
      </c>
      <c r="M16" s="1"/>
      <c r="N16" s="60" t="str">
        <f>+IF(M16='11 FORMULAS'!$H$4,'11 FORMULAS'!$I$4,IF(M16='11 FORMULAS'!$H$5,'11 FORMULAS'!$I$5,""))</f>
        <v/>
      </c>
      <c r="O16" s="4"/>
      <c r="P16" s="4"/>
      <c r="Q16" s="4"/>
      <c r="R16" s="287" t="str">
        <f t="shared" ref="R16" si="4">+IFERROR(K16+N16,"")</f>
        <v/>
      </c>
      <c r="S16" s="287">
        <f>IF(L16='11 FORMULAS'!$P$5,S15-(S15*R16),S15)</f>
        <v>0.42</v>
      </c>
      <c r="T16" s="287">
        <f>IF(L16='11 FORMULAS'!$P$6,T15-(T15*R16),T15)</f>
        <v>0.4</v>
      </c>
      <c r="U16" s="443"/>
      <c r="V16" s="446"/>
      <c r="X16" s="283"/>
      <c r="Y16" s="284"/>
      <c r="Z16" s="284"/>
    </row>
    <row r="17" spans="1:26" ht="29.45" customHeight="1">
      <c r="A17" s="449"/>
      <c r="B17" s="461"/>
      <c r="C17" s="455"/>
      <c r="D17" s="458"/>
      <c r="E17" s="64">
        <v>3</v>
      </c>
      <c r="F17" s="207"/>
      <c r="G17" s="207"/>
      <c r="H17" s="207"/>
      <c r="I17" s="279" t="str">
        <f t="shared" si="0"/>
        <v xml:space="preserve">  </v>
      </c>
      <c r="J17" s="1"/>
      <c r="K17" s="60" t="str">
        <f>+IF(J17='11 FORMULAS'!$E$4,'11 FORMULAS'!$F$4,IF(J17='11 FORMULAS'!$E$5,'11 FORMULAS'!$F$5,IF(J17='11 FORMULAS'!$E$6,'11 FORMULAS'!$F$6,"")))</f>
        <v/>
      </c>
      <c r="L17" s="60" t="str">
        <f>+IF(OR(J17='11 FORMULAS'!$O$4,J17='11 FORMULAS'!$O$5),'11 FORMULAS'!$P$5,IF(J17='11 FORMULAS'!$O$6,'11 FORMULAS'!$P$6,""))</f>
        <v/>
      </c>
      <c r="M17" s="1"/>
      <c r="N17" s="60" t="str">
        <f>+IF(M17='11 FORMULAS'!$H$4,'11 FORMULAS'!$I$4,IF(M17='11 FORMULAS'!$H$5,'11 FORMULAS'!$I$5,""))</f>
        <v/>
      </c>
      <c r="O17" s="4"/>
      <c r="P17" s="4"/>
      <c r="Q17" s="4"/>
      <c r="R17" s="287" t="str">
        <f>+IFERROR(K17+N17,"")</f>
        <v/>
      </c>
      <c r="S17" s="287">
        <f>IF(L17='11 FORMULAS'!$P$5,S16-(S16*R17),S16)</f>
        <v>0.42</v>
      </c>
      <c r="T17" s="287">
        <f>IF(L17='11 FORMULAS'!$P$6,T16-(T16*R17),T16)</f>
        <v>0.4</v>
      </c>
      <c r="U17" s="443"/>
      <c r="V17" s="446"/>
      <c r="X17" s="283"/>
      <c r="Y17" s="284"/>
      <c r="Z17" s="284"/>
    </row>
    <row r="18" spans="1:26" ht="26.25" customHeight="1" thickBot="1">
      <c r="A18" s="450"/>
      <c r="B18" s="462"/>
      <c r="C18" s="456"/>
      <c r="D18" s="459"/>
      <c r="E18" s="65">
        <v>4</v>
      </c>
      <c r="F18" s="208"/>
      <c r="G18" s="208"/>
      <c r="H18" s="208"/>
      <c r="I18" s="280" t="str">
        <f t="shared" si="0"/>
        <v xml:space="preserve">  </v>
      </c>
      <c r="J18" s="7"/>
      <c r="K18" s="61" t="str">
        <f>+IF(J18='11 FORMULAS'!$E$4,'11 FORMULAS'!$F$4,IF(J18='11 FORMULAS'!$E$5,'11 FORMULAS'!$F$5,IF(J18='11 FORMULAS'!$E$6,'11 FORMULAS'!$F$6,"")))</f>
        <v/>
      </c>
      <c r="L18" s="61" t="str">
        <f>+IF(OR(J18='11 FORMULAS'!$O$4,J18='11 FORMULAS'!$O$5),'11 FORMULAS'!$P$5,IF(J18='11 FORMULAS'!$O$6,'11 FORMULAS'!$P$6,""))</f>
        <v/>
      </c>
      <c r="M18" s="7"/>
      <c r="N18" s="61" t="str">
        <f>+IF(M18='11 FORMULAS'!$H$4,'11 FORMULAS'!$I$4,IF(M18='11 FORMULAS'!$H$5,'11 FORMULAS'!$I$5,""))</f>
        <v/>
      </c>
      <c r="O18" s="8"/>
      <c r="P18" s="8"/>
      <c r="Q18" s="8"/>
      <c r="R18" s="288" t="str">
        <f t="shared" ref="R18" si="5">+IFERROR(K18+N18,"")</f>
        <v/>
      </c>
      <c r="S18" s="288">
        <f>IF(L18='11 FORMULAS'!$P$5,S17-(S17*R18),S17)</f>
        <v>0.42</v>
      </c>
      <c r="T18" s="288">
        <f>IF(L18='11 FORMULAS'!$P$6,T17-(T17*R18),T17)</f>
        <v>0.4</v>
      </c>
      <c r="U18" s="444"/>
      <c r="V18" s="447"/>
    </row>
    <row r="19" spans="1:26" ht="98.25" customHeight="1">
      <c r="A19" s="448" t="str">
        <f>'2 CONTEXTO E IDENTIFICACIÓN'!A10</f>
        <v>R4</v>
      </c>
      <c r="B19" s="460" t="str">
        <f>+'2 CONTEXTO E IDENTIFICACIÓN'!E10</f>
        <v>Posibilidad de pérdida Reputacional por incumplimiento en la entrega de bienes y servicios por parte de los proveedores debido a deficiencias en el seguimiento y control de la gestión contractual.</v>
      </c>
      <c r="C19" s="454">
        <f>+'3 PROBABIL E IMPACTO INHERENTE'!E11</f>
        <v>0.6</v>
      </c>
      <c r="D19" s="457">
        <f>+'3 PROBABIL E IMPACTO INHERENTE'!M11</f>
        <v>0.4</v>
      </c>
      <c r="E19" s="63">
        <v>1</v>
      </c>
      <c r="F19" s="320" t="s">
        <v>278</v>
      </c>
      <c r="G19" s="320" t="s">
        <v>279</v>
      </c>
      <c r="H19" s="320" t="s">
        <v>298</v>
      </c>
      <c r="I19" s="321" t="str">
        <f t="shared" si="0"/>
        <v xml:space="preserve">el jefe de la oficina de cartera es el encargado de coordinar las actividades propias del área para gestionar la cartera de manera permanete </v>
      </c>
      <c r="J19" s="5" t="s">
        <v>96</v>
      </c>
      <c r="K19" s="59">
        <f>+IF(J19='11 FORMULAS'!$E$4,'11 FORMULAS'!$F$4,IF(J19='11 FORMULAS'!$E$5,'11 FORMULAS'!$F$5,IF(J19='11 FORMULAS'!$E$6,'11 FORMULAS'!$F$6,"")))</f>
        <v>0.25</v>
      </c>
      <c r="L19" s="59" t="str">
        <f>+IF(OR(J19='11 FORMULAS'!$O$4,J19='11 FORMULAS'!$O$5),'11 FORMULAS'!$P$5,IF(J19='11 FORMULAS'!$O$6,'11 FORMULAS'!$P$6,""))</f>
        <v>Probabilidad</v>
      </c>
      <c r="M19" s="5" t="s">
        <v>85</v>
      </c>
      <c r="N19" s="59">
        <f>+IF(M19='11 FORMULAS'!$H$4,'11 FORMULAS'!$I$4,IF(M19='11 FORMULAS'!$H$5,'11 FORMULAS'!$I$5,""))</f>
        <v>0.15</v>
      </c>
      <c r="O19" s="6" t="s">
        <v>88</v>
      </c>
      <c r="P19" s="6" t="s">
        <v>90</v>
      </c>
      <c r="Q19" s="6" t="s">
        <v>93</v>
      </c>
      <c r="R19" s="286">
        <f>+IFERROR(K19+N19,"")</f>
        <v>0.4</v>
      </c>
      <c r="S19" s="286">
        <f>IF(L19='11 FORMULAS'!$P$5,C19-(C19*R19),C19)</f>
        <v>0.36</v>
      </c>
      <c r="T19" s="286">
        <f>IF(L19='11 FORMULAS'!$P$6,D19-(D19*R19),D19)</f>
        <v>0.4</v>
      </c>
      <c r="U19" s="442">
        <f>+IF(S22="","",S22)</f>
        <v>0.252</v>
      </c>
      <c r="V19" s="445">
        <f>+IF(T22="","",T22)</f>
        <v>0.4</v>
      </c>
      <c r="X19" s="283"/>
      <c r="Y19" s="284"/>
      <c r="Z19" s="284"/>
    </row>
    <row r="20" spans="1:26" ht="93.75" customHeight="1">
      <c r="A20" s="449"/>
      <c r="B20" s="461"/>
      <c r="C20" s="455"/>
      <c r="D20" s="458"/>
      <c r="E20" s="64">
        <v>2</v>
      </c>
      <c r="F20" s="323" t="s">
        <v>278</v>
      </c>
      <c r="G20" s="322" t="s">
        <v>291</v>
      </c>
      <c r="H20" s="322" t="s">
        <v>292</v>
      </c>
      <c r="I20" s="315" t="str">
        <f t="shared" si="0"/>
        <v>el jefe de la oficina de cartera es el encargado de realizar seguimiento a la cartera frente a lo facturado de manera mensual</v>
      </c>
      <c r="J20" s="1" t="s">
        <v>97</v>
      </c>
      <c r="K20" s="60">
        <f>+IF(J20='11 FORMULAS'!$E$4,'11 FORMULAS'!$F$4,IF(J20='11 FORMULAS'!$E$5,'11 FORMULAS'!$F$5,IF(J20='11 FORMULAS'!$E$6,'11 FORMULAS'!$F$6,"")))</f>
        <v>0.15</v>
      </c>
      <c r="L20" s="60" t="str">
        <f>+IF(OR(J20='11 FORMULAS'!$O$4,J20='11 FORMULAS'!$O$5),'11 FORMULAS'!$P$5,IF(J20='11 FORMULAS'!$O$6,'11 FORMULAS'!$P$6,""))</f>
        <v>Probabilidad</v>
      </c>
      <c r="M20" s="1" t="s">
        <v>85</v>
      </c>
      <c r="N20" s="60">
        <f>+IF(M20='11 FORMULAS'!$H$4,'11 FORMULAS'!$I$4,IF(M20='11 FORMULAS'!$H$5,'11 FORMULAS'!$I$5,""))</f>
        <v>0.15</v>
      </c>
      <c r="O20" s="4" t="s">
        <v>88</v>
      </c>
      <c r="P20" s="4" t="s">
        <v>90</v>
      </c>
      <c r="Q20" s="4" t="s">
        <v>93</v>
      </c>
      <c r="R20" s="287">
        <f t="shared" ref="R20" si="6">+IFERROR(K20+N20,"")</f>
        <v>0.3</v>
      </c>
      <c r="S20" s="287">
        <f>IF(L20='11 FORMULAS'!$P$5,S19-(S19*R20),S19)</f>
        <v>0.252</v>
      </c>
      <c r="T20" s="287">
        <f>IF(L20='11 FORMULAS'!$P$6,T19-(T19*R20),T19)</f>
        <v>0.4</v>
      </c>
      <c r="U20" s="443"/>
      <c r="V20" s="446"/>
      <c r="X20" s="283"/>
      <c r="Y20" s="284"/>
      <c r="Z20" s="284"/>
    </row>
    <row r="21" spans="1:26" ht="29.45" customHeight="1">
      <c r="A21" s="449"/>
      <c r="B21" s="461"/>
      <c r="C21" s="455"/>
      <c r="D21" s="458"/>
      <c r="E21" s="64">
        <v>3</v>
      </c>
      <c r="F21" s="207"/>
      <c r="G21" s="207"/>
      <c r="H21" s="207"/>
      <c r="I21" s="279" t="str">
        <f t="shared" si="0"/>
        <v xml:space="preserve">  </v>
      </c>
      <c r="J21" s="1"/>
      <c r="K21" s="60" t="str">
        <f>+IF(J21='11 FORMULAS'!$E$4,'11 FORMULAS'!$F$4,IF(J21='11 FORMULAS'!$E$5,'11 FORMULAS'!$F$5,IF(J21='11 FORMULAS'!$E$6,'11 FORMULAS'!$F$6,"")))</f>
        <v/>
      </c>
      <c r="L21" s="60" t="str">
        <f>+IF(OR(J21='11 FORMULAS'!$O$4,J21='11 FORMULAS'!$O$5),'11 FORMULAS'!$P$5,IF(J21='11 FORMULAS'!$O$6,'11 FORMULAS'!$P$6,""))</f>
        <v/>
      </c>
      <c r="M21" s="1"/>
      <c r="N21" s="60" t="str">
        <f>+IF(M21='11 FORMULAS'!$H$4,'11 FORMULAS'!$I$4,IF(M21='11 FORMULAS'!$H$5,'11 FORMULAS'!$I$5,""))</f>
        <v/>
      </c>
      <c r="O21" s="4"/>
      <c r="P21" s="4"/>
      <c r="Q21" s="4"/>
      <c r="R21" s="287" t="str">
        <f>+IFERROR(K21+N21,"")</f>
        <v/>
      </c>
      <c r="S21" s="287">
        <f>IF(L21='11 FORMULAS'!$P$5,S20-(S20*R21),S20)</f>
        <v>0.252</v>
      </c>
      <c r="T21" s="287">
        <f>IF(L21='11 FORMULAS'!$P$6,T20-(T20*R21),T20)</f>
        <v>0.4</v>
      </c>
      <c r="U21" s="443"/>
      <c r="V21" s="446"/>
      <c r="X21" s="283"/>
      <c r="Y21" s="284"/>
      <c r="Z21" s="284"/>
    </row>
    <row r="22" spans="1:26" ht="41.25" customHeight="1" thickBot="1">
      <c r="A22" s="450"/>
      <c r="B22" s="462"/>
      <c r="C22" s="456"/>
      <c r="D22" s="459"/>
      <c r="E22" s="65">
        <v>4</v>
      </c>
      <c r="F22" s="208"/>
      <c r="G22" s="208"/>
      <c r="H22" s="208"/>
      <c r="I22" s="280" t="str">
        <f t="shared" si="0"/>
        <v xml:space="preserve">  </v>
      </c>
      <c r="J22" s="7"/>
      <c r="K22" s="61" t="str">
        <f>+IF(J22='11 FORMULAS'!$E$4,'11 FORMULAS'!$F$4,IF(J22='11 FORMULAS'!$E$5,'11 FORMULAS'!$F$5,IF(J22='11 FORMULAS'!$E$6,'11 FORMULAS'!$F$6,"")))</f>
        <v/>
      </c>
      <c r="L22" s="61" t="str">
        <f>+IF(OR(J22='11 FORMULAS'!$O$4,J22='11 FORMULAS'!$O$5),'11 FORMULAS'!$P$5,IF(J22='11 FORMULAS'!$O$6,'11 FORMULAS'!$P$6,""))</f>
        <v/>
      </c>
      <c r="M22" s="7"/>
      <c r="N22" s="61" t="str">
        <f>+IF(M22='11 FORMULAS'!$H$4,'11 FORMULAS'!$I$4,IF(M22='11 FORMULAS'!$H$5,'11 FORMULAS'!$I$5,""))</f>
        <v/>
      </c>
      <c r="O22" s="8"/>
      <c r="P22" s="8"/>
      <c r="Q22" s="8"/>
      <c r="R22" s="288" t="str">
        <f t="shared" ref="R22" si="7">+IFERROR(K22+N22,"")</f>
        <v/>
      </c>
      <c r="S22" s="288">
        <f>IF(L22='11 FORMULAS'!$P$5,S21-(S21*R22),S21)</f>
        <v>0.252</v>
      </c>
      <c r="T22" s="288">
        <f>IF(L22='11 FORMULAS'!$P$6,T21-(T21*R22),T21)</f>
        <v>0.4</v>
      </c>
      <c r="U22" s="444"/>
      <c r="V22" s="447"/>
    </row>
    <row r="23" spans="1:26" ht="117" customHeight="1">
      <c r="A23" s="448" t="str">
        <f>'2 CONTEXTO E IDENTIFICACIÓN'!A11</f>
        <v>R5</v>
      </c>
      <c r="B23" s="460" t="str">
        <f>+'2 CONTEXTO E IDENTIFICACIÓN'!E11</f>
        <v>Posibilidad de pérdida Reputacional por fallas en el software de facturación debido a deficiencias en el funcionamiento o mantenimiento del sistema de facturación</v>
      </c>
      <c r="C23" s="454">
        <f>+'3 PROBABIL E IMPACTO INHERENTE'!E12</f>
        <v>0.4</v>
      </c>
      <c r="D23" s="457">
        <f>+'3 PROBABIL E IMPACTO INHERENTE'!M12</f>
        <v>0.4</v>
      </c>
      <c r="E23" s="63">
        <v>1</v>
      </c>
      <c r="F23" s="320" t="s">
        <v>287</v>
      </c>
      <c r="G23" s="320" t="s">
        <v>288</v>
      </c>
      <c r="H23" s="320" t="s">
        <v>289</v>
      </c>
      <c r="I23" s="321" t="str">
        <f t="shared" si="0"/>
        <v>El profesional especializado en gestión de perdidas es el encargado de identificar e implementar estrategias para la reposición de medidodes cuando lo requiere</v>
      </c>
      <c r="J23" s="5" t="s">
        <v>98</v>
      </c>
      <c r="K23" s="59">
        <f>+IF(J23='11 FORMULAS'!$E$4,'11 FORMULAS'!$F$4,IF(J23='11 FORMULAS'!$E$5,'11 FORMULAS'!$F$5,IF(J23='11 FORMULAS'!$E$6,'11 FORMULAS'!$F$6,"")))</f>
        <v>0.1</v>
      </c>
      <c r="L23" s="59" t="str">
        <f>+IF(OR(J23='11 FORMULAS'!$O$4,J23='11 FORMULAS'!$O$5),'11 FORMULAS'!$P$5,IF(J23='11 FORMULAS'!$O$6,'11 FORMULAS'!$P$6,""))</f>
        <v>Impacto</v>
      </c>
      <c r="M23" s="5" t="s">
        <v>85</v>
      </c>
      <c r="N23" s="59">
        <f>+IF(M23='11 FORMULAS'!$H$4,'11 FORMULAS'!$I$4,IF(M23='11 FORMULAS'!$H$5,'11 FORMULAS'!$I$5,""))</f>
        <v>0.15</v>
      </c>
      <c r="O23" s="6" t="s">
        <v>88</v>
      </c>
      <c r="P23" s="6" t="s">
        <v>90</v>
      </c>
      <c r="Q23" s="6" t="s">
        <v>93</v>
      </c>
      <c r="R23" s="286">
        <f>+IFERROR(K23+N23,"")</f>
        <v>0.25</v>
      </c>
      <c r="S23" s="286">
        <f>IF(L23='11 FORMULAS'!$P$5,C23-(C23*R23),C23)</f>
        <v>0.4</v>
      </c>
      <c r="T23" s="286">
        <f>IF(L23='11 FORMULAS'!$P$6,D23-(D23*R23),D23)</f>
        <v>0.30000000000000004</v>
      </c>
      <c r="U23" s="442">
        <f>+IF(S26="","",S26)</f>
        <v>0.16799999999999998</v>
      </c>
      <c r="V23" s="445">
        <f>+IF(T26="","",T26)</f>
        <v>0.30000000000000004</v>
      </c>
      <c r="X23" s="283"/>
      <c r="Y23" s="284"/>
      <c r="Z23" s="284"/>
    </row>
    <row r="24" spans="1:26" ht="116.25" customHeight="1">
      <c r="A24" s="449"/>
      <c r="B24" s="461"/>
      <c r="C24" s="455"/>
      <c r="D24" s="458"/>
      <c r="E24" s="64">
        <v>2</v>
      </c>
      <c r="F24" s="323" t="s">
        <v>287</v>
      </c>
      <c r="G24" s="322" t="s">
        <v>290</v>
      </c>
      <c r="H24" s="322" t="s">
        <v>280</v>
      </c>
      <c r="I24" s="315" t="str">
        <f t="shared" si="0"/>
        <v>El profesional especializado en gestión de perdidas es el encargado de realizar seguimiento y atención de los procesos por defraudación de fluidos de manera diaria</v>
      </c>
      <c r="J24" s="1" t="s">
        <v>96</v>
      </c>
      <c r="K24" s="60">
        <f>+IF(J24='11 FORMULAS'!$E$4,'11 FORMULAS'!$F$4,IF(J24='11 FORMULAS'!$E$5,'11 FORMULAS'!$F$5,IF(J24='11 FORMULAS'!$E$6,'11 FORMULAS'!$F$6,"")))</f>
        <v>0.25</v>
      </c>
      <c r="L24" s="60" t="str">
        <f>+IF(OR(J24='11 FORMULAS'!$O$4,J24='11 FORMULAS'!$O$5),'11 FORMULAS'!$P$5,IF(J24='11 FORMULAS'!$O$6,'11 FORMULAS'!$P$6,""))</f>
        <v>Probabilidad</v>
      </c>
      <c r="M24" s="1" t="s">
        <v>85</v>
      </c>
      <c r="N24" s="60">
        <f>+IF(M24='11 FORMULAS'!$H$4,'11 FORMULAS'!$I$4,IF(M24='11 FORMULAS'!$H$5,'11 FORMULAS'!$I$5,""))</f>
        <v>0.15</v>
      </c>
      <c r="O24" s="4" t="s">
        <v>88</v>
      </c>
      <c r="P24" s="4" t="s">
        <v>90</v>
      </c>
      <c r="Q24" s="4" t="s">
        <v>93</v>
      </c>
      <c r="R24" s="287">
        <f t="shared" ref="R24" si="8">+IFERROR(K24+N24,"")</f>
        <v>0.4</v>
      </c>
      <c r="S24" s="287">
        <f>IF(L24='11 FORMULAS'!$P$5,S23-(S23*R24),S23)</f>
        <v>0.24</v>
      </c>
      <c r="T24" s="287">
        <f>IF(L24='11 FORMULAS'!$P$6,T23-(T23*R24),T23)</f>
        <v>0.30000000000000004</v>
      </c>
      <c r="U24" s="443"/>
      <c r="V24" s="446"/>
      <c r="X24" s="283"/>
      <c r="Y24" s="284"/>
      <c r="Z24" s="284"/>
    </row>
    <row r="25" spans="1:26" ht="130.5" customHeight="1">
      <c r="A25" s="449"/>
      <c r="B25" s="461"/>
      <c r="C25" s="455"/>
      <c r="D25" s="458"/>
      <c r="E25" s="64">
        <v>3</v>
      </c>
      <c r="F25" s="322" t="s">
        <v>299</v>
      </c>
      <c r="G25" s="322" t="s">
        <v>300</v>
      </c>
      <c r="H25" s="322" t="s">
        <v>280</v>
      </c>
      <c r="I25" s="315" t="str">
        <f t="shared" si="0"/>
        <v>El profesional de apoyo en gestión de perdidas es el encargado de tramitar y analizar todos los procesos asociados, con el fin de identificar y determinar posibles casos de defraudación de fluidos de manera diaria</v>
      </c>
      <c r="J25" s="1" t="s">
        <v>97</v>
      </c>
      <c r="K25" s="60">
        <f>+IF(J25='11 FORMULAS'!$E$4,'11 FORMULAS'!$F$4,IF(J25='11 FORMULAS'!$E$5,'11 FORMULAS'!$F$5,IF(J25='11 FORMULAS'!$E$6,'11 FORMULAS'!$F$6,"")))</f>
        <v>0.15</v>
      </c>
      <c r="L25" s="60" t="str">
        <f>+IF(OR(J25='11 FORMULAS'!$O$4,J25='11 FORMULAS'!$O$5),'11 FORMULAS'!$P$5,IF(J25='11 FORMULAS'!$O$6,'11 FORMULAS'!$P$6,""))</f>
        <v>Probabilidad</v>
      </c>
      <c r="M25" s="1" t="s">
        <v>85</v>
      </c>
      <c r="N25" s="60">
        <f>+IF(M25='11 FORMULAS'!$H$4,'11 FORMULAS'!$I$4,IF(M25='11 FORMULAS'!$H$5,'11 FORMULAS'!$I$5,""))</f>
        <v>0.15</v>
      </c>
      <c r="O25" s="4" t="s">
        <v>88</v>
      </c>
      <c r="P25" s="4" t="s">
        <v>90</v>
      </c>
      <c r="Q25" s="4" t="s">
        <v>93</v>
      </c>
      <c r="R25" s="287">
        <f>+IFERROR(K25+N25,"")</f>
        <v>0.3</v>
      </c>
      <c r="S25" s="287">
        <f>IF(L25='11 FORMULAS'!$P$5,S24-(S24*R25),S24)</f>
        <v>0.16799999999999998</v>
      </c>
      <c r="T25" s="287">
        <f>IF(L25='11 FORMULAS'!$P$6,T24-(T24*R25),T24)</f>
        <v>0.30000000000000004</v>
      </c>
      <c r="U25" s="443"/>
      <c r="V25" s="446"/>
      <c r="X25" s="283"/>
      <c r="Y25" s="284"/>
      <c r="Z25" s="284"/>
    </row>
    <row r="26" spans="1:26" ht="29.25" customHeight="1" thickBot="1">
      <c r="A26" s="450"/>
      <c r="B26" s="462"/>
      <c r="C26" s="456"/>
      <c r="D26" s="459"/>
      <c r="E26" s="65">
        <v>4</v>
      </c>
      <c r="F26" s="208"/>
      <c r="G26" s="208"/>
      <c r="H26" s="208"/>
      <c r="I26" s="280" t="str">
        <f t="shared" si="0"/>
        <v xml:space="preserve">  </v>
      </c>
      <c r="J26" s="7"/>
      <c r="K26" s="61" t="str">
        <f>+IF(J26='11 FORMULAS'!$E$4,'11 FORMULAS'!$F$4,IF(J26='11 FORMULAS'!$E$5,'11 FORMULAS'!$F$5,IF(J26='11 FORMULAS'!$E$6,'11 FORMULAS'!$F$6,"")))</f>
        <v/>
      </c>
      <c r="L26" s="61" t="str">
        <f>+IF(OR(J26='11 FORMULAS'!$O$4,J26='11 FORMULAS'!$O$5),'11 FORMULAS'!$P$5,IF(J26='11 FORMULAS'!$O$6,'11 FORMULAS'!$P$6,""))</f>
        <v/>
      </c>
      <c r="M26" s="7"/>
      <c r="N26" s="61" t="str">
        <f>+IF(M26='11 FORMULAS'!$H$4,'11 FORMULAS'!$I$4,IF(M26='11 FORMULAS'!$H$5,'11 FORMULAS'!$I$5,""))</f>
        <v/>
      </c>
      <c r="O26" s="8"/>
      <c r="P26" s="8"/>
      <c r="Q26" s="8"/>
      <c r="R26" s="288" t="str">
        <f t="shared" ref="R26" si="9">+IFERROR(K26+N26,"")</f>
        <v/>
      </c>
      <c r="S26" s="288">
        <f>IF(L26='11 FORMULAS'!$P$5,S25-(S25*R26),S25)</f>
        <v>0.16799999999999998</v>
      </c>
      <c r="T26" s="288">
        <f>IF(L26='11 FORMULAS'!$P$6,T25-(T25*R26),T25)</f>
        <v>0.30000000000000004</v>
      </c>
      <c r="U26" s="444"/>
      <c r="V26" s="447"/>
    </row>
    <row r="27" spans="1:26" ht="106.5" customHeight="1">
      <c r="A27" s="448" t="str">
        <f>'2 CONTEXTO E IDENTIFICACIÓN'!A12</f>
        <v>R6</v>
      </c>
      <c r="B27" s="460" t="str">
        <f>+'2 CONTEXTO E IDENTIFICACIÓN'!E12</f>
        <v>Posibilidad de afectación operativa y financiera por sabotaje cibernético en los pagos de insumos debido a vulnerabilidades en la seguridad de los medios digitales utilizados para las transacciones.</v>
      </c>
      <c r="C27" s="454">
        <f>+'3 PROBABIL E IMPACTO INHERENTE'!E13</f>
        <v>0.4</v>
      </c>
      <c r="D27" s="457">
        <f>+'3 PROBABIL E IMPACTO INHERENTE'!M13</f>
        <v>0.6</v>
      </c>
      <c r="E27" s="63">
        <v>1</v>
      </c>
      <c r="F27" s="322"/>
      <c r="G27" s="320"/>
      <c r="H27" s="320"/>
      <c r="I27" s="321" t="str">
        <f t="shared" si="0"/>
        <v xml:space="preserve">  </v>
      </c>
      <c r="J27" s="5"/>
      <c r="K27" s="59" t="str">
        <f>+IF(J27='11 FORMULAS'!$E$4,'11 FORMULAS'!$F$4,IF(J27='11 FORMULAS'!$E$5,'11 FORMULAS'!$F$5,IF(J27='11 FORMULAS'!$E$6,'11 FORMULAS'!$F$6,"")))</f>
        <v/>
      </c>
      <c r="L27" s="59" t="str">
        <f>+IF(OR(J27='11 FORMULAS'!$O$4,J27='11 FORMULAS'!$O$5),'11 FORMULAS'!$P$5,IF(J27='11 FORMULAS'!$O$6,'11 FORMULAS'!$P$6,""))</f>
        <v/>
      </c>
      <c r="M27" s="5"/>
      <c r="N27" s="59" t="str">
        <f>+IF(M27='11 FORMULAS'!$H$4,'11 FORMULAS'!$I$4,IF(M27='11 FORMULAS'!$H$5,'11 FORMULAS'!$I$5,""))</f>
        <v/>
      </c>
      <c r="O27" s="6"/>
      <c r="P27" s="6"/>
      <c r="Q27" s="6"/>
      <c r="R27" s="286" t="str">
        <f>+IFERROR(K27+N27,"")</f>
        <v/>
      </c>
      <c r="S27" s="286">
        <f>IF(L27='11 FORMULAS'!$P$5,C27-(C27*R27),C27)</f>
        <v>0.4</v>
      </c>
      <c r="T27" s="286">
        <f>IF(L27='11 FORMULAS'!$P$6,D27-(D27*R27),D27)</f>
        <v>0.6</v>
      </c>
      <c r="U27" s="442">
        <f>+IF(S30="","",S30)</f>
        <v>0.4</v>
      </c>
      <c r="V27" s="445">
        <f>+IF(T30="","",T30)</f>
        <v>0.6</v>
      </c>
      <c r="X27" s="283"/>
      <c r="Y27" s="284"/>
      <c r="Z27" s="284"/>
    </row>
    <row r="28" spans="1:26" ht="29.45" customHeight="1">
      <c r="A28" s="449"/>
      <c r="B28" s="461"/>
      <c r="C28" s="455"/>
      <c r="D28" s="458"/>
      <c r="E28" s="64">
        <v>2</v>
      </c>
      <c r="F28" s="207"/>
      <c r="G28" s="207"/>
      <c r="H28" s="207"/>
      <c r="I28" s="279" t="str">
        <f t="shared" si="0"/>
        <v xml:space="preserve">  </v>
      </c>
      <c r="J28" s="1"/>
      <c r="K28" s="60" t="str">
        <f>+IF(J28='11 FORMULAS'!$E$4,'11 FORMULAS'!$F$4,IF(J28='11 FORMULAS'!$E$5,'11 FORMULAS'!$F$5,IF(J28='11 FORMULAS'!$E$6,'11 FORMULAS'!$F$6,"")))</f>
        <v/>
      </c>
      <c r="L28" s="60" t="str">
        <f>+IF(OR(J28='11 FORMULAS'!$O$4,J28='11 FORMULAS'!$O$5),'11 FORMULAS'!$P$5,IF(J28='11 FORMULAS'!$O$6,'11 FORMULAS'!$P$6,""))</f>
        <v/>
      </c>
      <c r="M28" s="1"/>
      <c r="N28" s="60" t="str">
        <f>+IF(M28='11 FORMULAS'!$H$4,'11 FORMULAS'!$I$4,IF(M28='11 FORMULAS'!$H$5,'11 FORMULAS'!$I$5,""))</f>
        <v/>
      </c>
      <c r="O28" s="4"/>
      <c r="P28" s="4"/>
      <c r="Q28" s="4"/>
      <c r="R28" s="287" t="str">
        <f t="shared" ref="R28" si="10">+IFERROR(K28+N28,"")</f>
        <v/>
      </c>
      <c r="S28" s="287">
        <f>IF(L28='11 FORMULAS'!$P$5,S27-(S27*R28),S27)</f>
        <v>0.4</v>
      </c>
      <c r="T28" s="287">
        <f>IF(L28='11 FORMULAS'!$P$6,T27-(T27*R28),T27)</f>
        <v>0.6</v>
      </c>
      <c r="U28" s="443"/>
      <c r="V28" s="446"/>
      <c r="X28" s="283"/>
      <c r="Y28" s="284"/>
      <c r="Z28" s="284"/>
    </row>
    <row r="29" spans="1:26" ht="29.45" customHeight="1">
      <c r="A29" s="449"/>
      <c r="B29" s="461"/>
      <c r="C29" s="455"/>
      <c r="D29" s="458"/>
      <c r="E29" s="64">
        <v>3</v>
      </c>
      <c r="F29" s="207"/>
      <c r="G29" s="207"/>
      <c r="H29" s="207"/>
      <c r="I29" s="279" t="str">
        <f t="shared" si="0"/>
        <v xml:space="preserve">  </v>
      </c>
      <c r="J29" s="1"/>
      <c r="K29" s="60" t="str">
        <f>+IF(J29='11 FORMULAS'!$E$4,'11 FORMULAS'!$F$4,IF(J29='11 FORMULAS'!$E$5,'11 FORMULAS'!$F$5,IF(J29='11 FORMULAS'!$E$6,'11 FORMULAS'!$F$6,"")))</f>
        <v/>
      </c>
      <c r="L29" s="60" t="str">
        <f>+IF(OR(J29='11 FORMULAS'!$O$4,J29='11 FORMULAS'!$O$5),'11 FORMULAS'!$P$5,IF(J29='11 FORMULAS'!$O$6,'11 FORMULAS'!$P$6,""))</f>
        <v/>
      </c>
      <c r="M29" s="1"/>
      <c r="N29" s="60" t="str">
        <f>+IF(M29='11 FORMULAS'!$H$4,'11 FORMULAS'!$I$4,IF(M29='11 FORMULAS'!$H$5,'11 FORMULAS'!$I$5,""))</f>
        <v/>
      </c>
      <c r="O29" s="4"/>
      <c r="P29" s="4"/>
      <c r="Q29" s="4"/>
      <c r="R29" s="287" t="str">
        <f>+IFERROR(K29+N29,"")</f>
        <v/>
      </c>
      <c r="S29" s="287">
        <f>IF(L29='11 FORMULAS'!$P$5,S28-(S28*R29),S28)</f>
        <v>0.4</v>
      </c>
      <c r="T29" s="287">
        <f>IF(L29='11 FORMULAS'!$P$6,T28-(T28*R29),T28)</f>
        <v>0.6</v>
      </c>
      <c r="U29" s="443"/>
      <c r="V29" s="446"/>
      <c r="X29" s="283"/>
      <c r="Y29" s="284"/>
      <c r="Z29" s="284"/>
    </row>
    <row r="30" spans="1:26" ht="29.45" customHeight="1" thickBot="1">
      <c r="A30" s="450"/>
      <c r="B30" s="462"/>
      <c r="C30" s="456"/>
      <c r="D30" s="459"/>
      <c r="E30" s="65">
        <v>4</v>
      </c>
      <c r="F30" s="208"/>
      <c r="G30" s="208"/>
      <c r="H30" s="208"/>
      <c r="I30" s="280" t="str">
        <f t="shared" si="0"/>
        <v xml:space="preserve">  </v>
      </c>
      <c r="J30" s="7"/>
      <c r="K30" s="61" t="str">
        <f>+IF(J30='11 FORMULAS'!$E$4,'11 FORMULAS'!$F$4,IF(J30='11 FORMULAS'!$E$5,'11 FORMULAS'!$F$5,IF(J30='11 FORMULAS'!$E$6,'11 FORMULAS'!$F$6,"")))</f>
        <v/>
      </c>
      <c r="L30" s="61" t="str">
        <f>+IF(OR(J30='11 FORMULAS'!$O$4,J30='11 FORMULAS'!$O$5),'11 FORMULAS'!$P$5,IF(J30='11 FORMULAS'!$O$6,'11 FORMULAS'!$P$6,""))</f>
        <v/>
      </c>
      <c r="M30" s="7"/>
      <c r="N30" s="61" t="str">
        <f>+IF(M30='11 FORMULAS'!$H$4,'11 FORMULAS'!$I$4,IF(M30='11 FORMULAS'!$H$5,'11 FORMULAS'!$I$5,""))</f>
        <v/>
      </c>
      <c r="O30" s="8"/>
      <c r="P30" s="8"/>
      <c r="Q30" s="8"/>
      <c r="R30" s="288" t="str">
        <f t="shared" ref="R30" si="11">+IFERROR(K30+N30,"")</f>
        <v/>
      </c>
      <c r="S30" s="288">
        <f>IF(L30='11 FORMULAS'!$P$5,S29-(S29*R30),S29)</f>
        <v>0.4</v>
      </c>
      <c r="T30" s="288">
        <f>IF(L30='11 FORMULAS'!$P$6,T29-(T29*R30),T29)</f>
        <v>0.6</v>
      </c>
      <c r="U30" s="444"/>
      <c r="V30" s="447"/>
    </row>
    <row r="31" spans="1:26" ht="29.45" customHeight="1">
      <c r="A31" s="448" t="str">
        <f>'2 CONTEXTO E IDENTIFICACIÓN'!A13</f>
        <v>R7</v>
      </c>
      <c r="B31" s="451"/>
      <c r="C31" s="454"/>
      <c r="D31" s="457"/>
      <c r="E31" s="63">
        <v>1</v>
      </c>
      <c r="F31" s="66"/>
      <c r="G31" s="66"/>
      <c r="H31" s="66"/>
      <c r="I31" s="278" t="str">
        <f t="shared" si="0"/>
        <v xml:space="preserve">  </v>
      </c>
      <c r="J31" s="5"/>
      <c r="K31" s="59" t="str">
        <f>+IF(J31='11 FORMULAS'!$E$4,'11 FORMULAS'!$F$4,IF(J31='11 FORMULAS'!$E$5,'11 FORMULAS'!$F$5,IF(J31='11 FORMULAS'!$E$6,'11 FORMULAS'!$F$6,"")))</f>
        <v/>
      </c>
      <c r="L31" s="59" t="str">
        <f>+IF(OR(J31='11 FORMULAS'!$O$4,J31='11 FORMULAS'!$O$5),'11 FORMULAS'!$P$5,IF(J31='11 FORMULAS'!$O$6,'11 FORMULAS'!$P$6,""))</f>
        <v/>
      </c>
      <c r="M31" s="5"/>
      <c r="N31" s="59" t="str">
        <f>+IF(M31='11 FORMULAS'!$H$4,'11 FORMULAS'!$I$4,IF(M31='11 FORMULAS'!$H$5,'11 FORMULAS'!$I$5,""))</f>
        <v/>
      </c>
      <c r="O31" s="6"/>
      <c r="P31" s="6"/>
      <c r="Q31" s="6"/>
      <c r="R31" s="286" t="str">
        <f>+IFERROR(K31+N31,"")</f>
        <v/>
      </c>
      <c r="S31" s="286">
        <f>IF(L31='11 FORMULAS'!$P$5,C31-(C31*R31),C31)</f>
        <v>0</v>
      </c>
      <c r="T31" s="286">
        <f>IF(L31='11 FORMULAS'!$P$6,D31-(D31*R31),D31)</f>
        <v>0</v>
      </c>
      <c r="U31" s="442">
        <f>+IF(S34="","",S34)</f>
        <v>0</v>
      </c>
      <c r="V31" s="445">
        <f>+IF(T34="","",T34)</f>
        <v>0</v>
      </c>
      <c r="X31" s="283"/>
      <c r="Y31" s="284"/>
      <c r="Z31" s="284"/>
    </row>
    <row r="32" spans="1:26" ht="29.45" customHeight="1">
      <c r="A32" s="449"/>
      <c r="B32" s="452"/>
      <c r="C32" s="455"/>
      <c r="D32" s="458"/>
      <c r="E32" s="64">
        <v>2</v>
      </c>
      <c r="F32" s="207"/>
      <c r="G32" s="207"/>
      <c r="H32" s="207"/>
      <c r="I32" s="279" t="str">
        <f t="shared" si="0"/>
        <v xml:space="preserve">  </v>
      </c>
      <c r="J32" s="1"/>
      <c r="K32" s="60" t="str">
        <f>+IF(J32='11 FORMULAS'!$E$4,'11 FORMULAS'!$F$4,IF(J32='11 FORMULAS'!$E$5,'11 FORMULAS'!$F$5,IF(J32='11 FORMULAS'!$E$6,'11 FORMULAS'!$F$6,"")))</f>
        <v/>
      </c>
      <c r="L32" s="60" t="str">
        <f>+IF(OR(J32='11 FORMULAS'!$O$4,J32='11 FORMULAS'!$O$5),'11 FORMULAS'!$P$5,IF(J32='11 FORMULAS'!$O$6,'11 FORMULAS'!$P$6,""))</f>
        <v/>
      </c>
      <c r="M32" s="1"/>
      <c r="N32" s="60" t="str">
        <f>+IF(M32='11 FORMULAS'!$H$4,'11 FORMULAS'!$I$4,IF(M32='11 FORMULAS'!$H$5,'11 FORMULAS'!$I$5,""))</f>
        <v/>
      </c>
      <c r="O32" s="4"/>
      <c r="P32" s="4"/>
      <c r="Q32" s="4"/>
      <c r="R32" s="287" t="str">
        <f t="shared" ref="R32" si="12">+IFERROR(K32+N32,"")</f>
        <v/>
      </c>
      <c r="S32" s="287">
        <f>IF(L32='11 FORMULAS'!$P$5,S31-(S31*R32),S31)</f>
        <v>0</v>
      </c>
      <c r="T32" s="287">
        <f>IF(L32='11 FORMULAS'!$P$6,T31-(T31*R32),T31)</f>
        <v>0</v>
      </c>
      <c r="U32" s="443"/>
      <c r="V32" s="446"/>
      <c r="X32" s="283"/>
      <c r="Y32" s="284"/>
      <c r="Z32" s="284"/>
    </row>
    <row r="33" spans="1:26" ht="29.45" customHeight="1">
      <c r="A33" s="449"/>
      <c r="B33" s="452"/>
      <c r="C33" s="455"/>
      <c r="D33" s="458"/>
      <c r="E33" s="64">
        <v>3</v>
      </c>
      <c r="F33" s="207"/>
      <c r="G33" s="207"/>
      <c r="H33" s="207"/>
      <c r="I33" s="279" t="str">
        <f t="shared" si="0"/>
        <v xml:space="preserve">  </v>
      </c>
      <c r="J33" s="1"/>
      <c r="K33" s="60" t="str">
        <f>+IF(J33='11 FORMULAS'!$E$4,'11 FORMULAS'!$F$4,IF(J33='11 FORMULAS'!$E$5,'11 FORMULAS'!$F$5,IF(J33='11 FORMULAS'!$E$6,'11 FORMULAS'!$F$6,"")))</f>
        <v/>
      </c>
      <c r="L33" s="60" t="str">
        <f>+IF(OR(J33='11 FORMULAS'!$O$4,J33='11 FORMULAS'!$O$5),'11 FORMULAS'!$P$5,IF(J33='11 FORMULAS'!$O$6,'11 FORMULAS'!$P$6,""))</f>
        <v/>
      </c>
      <c r="M33" s="1"/>
      <c r="N33" s="60" t="str">
        <f>+IF(M33='11 FORMULAS'!$H$4,'11 FORMULAS'!$I$4,IF(M33='11 FORMULAS'!$H$5,'11 FORMULAS'!$I$5,""))</f>
        <v/>
      </c>
      <c r="O33" s="4"/>
      <c r="P33" s="4"/>
      <c r="Q33" s="4"/>
      <c r="R33" s="287" t="str">
        <f>+IFERROR(K33+N33,"")</f>
        <v/>
      </c>
      <c r="S33" s="287">
        <f>IF(L33='11 FORMULAS'!$P$5,S32-(S32*R33),S32)</f>
        <v>0</v>
      </c>
      <c r="T33" s="287">
        <f>IF(L33='11 FORMULAS'!$P$6,T32-(T32*R33),T32)</f>
        <v>0</v>
      </c>
      <c r="U33" s="443"/>
      <c r="V33" s="446"/>
      <c r="X33" s="283"/>
      <c r="Y33" s="284"/>
      <c r="Z33" s="284"/>
    </row>
    <row r="34" spans="1:26" ht="29.45" customHeight="1" thickBot="1">
      <c r="A34" s="450"/>
      <c r="B34" s="453"/>
      <c r="C34" s="456"/>
      <c r="D34" s="459"/>
      <c r="E34" s="65">
        <v>4</v>
      </c>
      <c r="F34" s="208"/>
      <c r="G34" s="208"/>
      <c r="H34" s="208"/>
      <c r="I34" s="280" t="str">
        <f t="shared" si="0"/>
        <v xml:space="preserve">  </v>
      </c>
      <c r="J34" s="7"/>
      <c r="K34" s="61" t="str">
        <f>+IF(J34='11 FORMULAS'!$E$4,'11 FORMULAS'!$F$4,IF(J34='11 FORMULAS'!$E$5,'11 FORMULAS'!$F$5,IF(J34='11 FORMULAS'!$E$6,'11 FORMULAS'!$F$6,"")))</f>
        <v/>
      </c>
      <c r="L34" s="61" t="str">
        <f>+IF(OR(J34='11 FORMULAS'!$O$4,J34='11 FORMULAS'!$O$5),'11 FORMULAS'!$P$5,IF(J34='11 FORMULAS'!$O$6,'11 FORMULAS'!$P$6,""))</f>
        <v/>
      </c>
      <c r="M34" s="7"/>
      <c r="N34" s="61" t="str">
        <f>+IF(M34='11 FORMULAS'!$H$4,'11 FORMULAS'!$I$4,IF(M34='11 FORMULAS'!$H$5,'11 FORMULAS'!$I$5,""))</f>
        <v/>
      </c>
      <c r="O34" s="8"/>
      <c r="P34" s="8"/>
      <c r="Q34" s="8"/>
      <c r="R34" s="288" t="str">
        <f t="shared" ref="R34" si="13">+IFERROR(K34+N34,"")</f>
        <v/>
      </c>
      <c r="S34" s="288">
        <f>IF(L34='11 FORMULAS'!$P$5,S33-(S33*R34),S33)</f>
        <v>0</v>
      </c>
      <c r="T34" s="288">
        <f>IF(L34='11 FORMULAS'!$P$6,T33-(T33*R34),T33)</f>
        <v>0</v>
      </c>
      <c r="U34" s="444"/>
      <c r="V34" s="447"/>
    </row>
    <row r="35" spans="1:26" ht="29.45" customHeight="1">
      <c r="A35" s="448" t="str">
        <f>'2 CONTEXTO E IDENTIFICACIÓN'!A14</f>
        <v>R8</v>
      </c>
      <c r="B35" s="451"/>
      <c r="C35" s="454"/>
      <c r="D35" s="457"/>
      <c r="E35" s="63">
        <v>1</v>
      </c>
      <c r="F35" s="66"/>
      <c r="G35" s="66"/>
      <c r="H35" s="66"/>
      <c r="I35" s="278" t="str">
        <f t="shared" si="0"/>
        <v xml:space="preserve">  </v>
      </c>
      <c r="J35" s="5"/>
      <c r="K35" s="59" t="str">
        <f>+IF(J35='11 FORMULAS'!$E$4,'11 FORMULAS'!$F$4,IF(J35='11 FORMULAS'!$E$5,'11 FORMULAS'!$F$5,IF(J35='11 FORMULAS'!$E$6,'11 FORMULAS'!$F$6,"")))</f>
        <v/>
      </c>
      <c r="L35" s="59" t="str">
        <f>+IF(OR(J35='11 FORMULAS'!$O$4,J35='11 FORMULAS'!$O$5),'11 FORMULAS'!$P$5,IF(J35='11 FORMULAS'!$O$6,'11 FORMULAS'!$P$6,""))</f>
        <v/>
      </c>
      <c r="M35" s="5"/>
      <c r="N35" s="59" t="str">
        <f>+IF(M35='11 FORMULAS'!$H$4,'11 FORMULAS'!$I$4,IF(M35='11 FORMULAS'!$H$5,'11 FORMULAS'!$I$5,""))</f>
        <v/>
      </c>
      <c r="O35" s="6"/>
      <c r="P35" s="6"/>
      <c r="Q35" s="6"/>
      <c r="R35" s="286" t="str">
        <f>+IFERROR(K35+N35,"")</f>
        <v/>
      </c>
      <c r="S35" s="286">
        <f>IF(L35='11 FORMULAS'!$P$5,C35-(C35*R35),C35)</f>
        <v>0</v>
      </c>
      <c r="T35" s="286">
        <f>IF(L35='11 FORMULAS'!$P$6,D35-(D35*R35),D35)</f>
        <v>0</v>
      </c>
      <c r="U35" s="442">
        <f>+IF(S38="","",S38)</f>
        <v>0</v>
      </c>
      <c r="V35" s="445">
        <f>+IF(T38="","",T38)</f>
        <v>0</v>
      </c>
      <c r="X35" s="283"/>
      <c r="Y35" s="284"/>
      <c r="Z35" s="284"/>
    </row>
    <row r="36" spans="1:26" ht="29.45" customHeight="1">
      <c r="A36" s="449"/>
      <c r="B36" s="452"/>
      <c r="C36" s="455"/>
      <c r="D36" s="458"/>
      <c r="E36" s="64">
        <v>2</v>
      </c>
      <c r="F36" s="207"/>
      <c r="G36" s="207"/>
      <c r="H36" s="207"/>
      <c r="I36" s="279" t="str">
        <f t="shared" si="0"/>
        <v xml:space="preserve">  </v>
      </c>
      <c r="J36" s="1"/>
      <c r="K36" s="60" t="str">
        <f>+IF(J36='11 FORMULAS'!$E$4,'11 FORMULAS'!$F$4,IF(J36='11 FORMULAS'!$E$5,'11 FORMULAS'!$F$5,IF(J36='11 FORMULAS'!$E$6,'11 FORMULAS'!$F$6,"")))</f>
        <v/>
      </c>
      <c r="L36" s="60" t="str">
        <f>+IF(OR(J36='11 FORMULAS'!$O$4,J36='11 FORMULAS'!$O$5),'11 FORMULAS'!$P$5,IF(J36='11 FORMULAS'!$O$6,'11 FORMULAS'!$P$6,""))</f>
        <v/>
      </c>
      <c r="M36" s="1"/>
      <c r="N36" s="60" t="str">
        <f>+IF(M36='11 FORMULAS'!$H$4,'11 FORMULAS'!$I$4,IF(M36='11 FORMULAS'!$H$5,'11 FORMULAS'!$I$5,""))</f>
        <v/>
      </c>
      <c r="O36" s="4"/>
      <c r="P36" s="4"/>
      <c r="Q36" s="4"/>
      <c r="R36" s="287" t="str">
        <f t="shared" ref="R36" si="14">+IFERROR(K36+N36,"")</f>
        <v/>
      </c>
      <c r="S36" s="287">
        <f>IF(L36='11 FORMULAS'!$P$5,S35-(S35*R36),S35)</f>
        <v>0</v>
      </c>
      <c r="T36" s="287">
        <f>IF(L36='11 FORMULAS'!$P$6,T35-(T35*R36),T35)</f>
        <v>0</v>
      </c>
      <c r="U36" s="443"/>
      <c r="V36" s="446"/>
      <c r="X36" s="283"/>
      <c r="Y36" s="284"/>
      <c r="Z36" s="284"/>
    </row>
    <row r="37" spans="1:26" ht="29.45" customHeight="1">
      <c r="A37" s="449"/>
      <c r="B37" s="452"/>
      <c r="C37" s="455"/>
      <c r="D37" s="458"/>
      <c r="E37" s="64">
        <v>3</v>
      </c>
      <c r="F37" s="207"/>
      <c r="G37" s="207"/>
      <c r="H37" s="207"/>
      <c r="I37" s="279" t="str">
        <f t="shared" si="0"/>
        <v xml:space="preserve">  </v>
      </c>
      <c r="J37" s="1"/>
      <c r="K37" s="60" t="str">
        <f>+IF(J37='11 FORMULAS'!$E$4,'11 FORMULAS'!$F$4,IF(J37='11 FORMULAS'!$E$5,'11 FORMULAS'!$F$5,IF(J37='11 FORMULAS'!$E$6,'11 FORMULAS'!$F$6,"")))</f>
        <v/>
      </c>
      <c r="L37" s="60" t="str">
        <f>+IF(OR(J37='11 FORMULAS'!$O$4,J37='11 FORMULAS'!$O$5),'11 FORMULAS'!$P$5,IF(J37='11 FORMULAS'!$O$6,'11 FORMULAS'!$P$6,""))</f>
        <v/>
      </c>
      <c r="M37" s="1"/>
      <c r="N37" s="60" t="str">
        <f>+IF(M37='11 FORMULAS'!$H$4,'11 FORMULAS'!$I$4,IF(M37='11 FORMULAS'!$H$5,'11 FORMULAS'!$I$5,""))</f>
        <v/>
      </c>
      <c r="O37" s="4"/>
      <c r="P37" s="4"/>
      <c r="Q37" s="4"/>
      <c r="R37" s="287" t="str">
        <f>+IFERROR(K37+N37,"")</f>
        <v/>
      </c>
      <c r="S37" s="287">
        <f>IF(L37='11 FORMULAS'!$P$5,S36-(S36*R37),S36)</f>
        <v>0</v>
      </c>
      <c r="T37" s="287">
        <f>IF(L37='11 FORMULAS'!$P$6,T36-(T36*R37),T36)</f>
        <v>0</v>
      </c>
      <c r="U37" s="443"/>
      <c r="V37" s="446"/>
      <c r="X37" s="283"/>
      <c r="Y37" s="284"/>
      <c r="Z37" s="284"/>
    </row>
    <row r="38" spans="1:26" ht="51" customHeight="1" thickBot="1">
      <c r="A38" s="450"/>
      <c r="B38" s="453"/>
      <c r="C38" s="456"/>
      <c r="D38" s="459"/>
      <c r="E38" s="65">
        <v>4</v>
      </c>
      <c r="F38" s="208"/>
      <c r="G38" s="208"/>
      <c r="H38" s="208"/>
      <c r="I38" s="280" t="str">
        <f t="shared" si="0"/>
        <v xml:space="preserve">  </v>
      </c>
      <c r="J38" s="7"/>
      <c r="K38" s="61" t="str">
        <f>+IF(J38='11 FORMULAS'!$E$4,'11 FORMULAS'!$F$4,IF(J38='11 FORMULAS'!$E$5,'11 FORMULAS'!$F$5,IF(J38='11 FORMULAS'!$E$6,'11 FORMULAS'!$F$6,"")))</f>
        <v/>
      </c>
      <c r="L38" s="61" t="str">
        <f>+IF(OR(J38='11 FORMULAS'!$O$4,J38='11 FORMULAS'!$O$5),'11 FORMULAS'!$P$5,IF(J38='11 FORMULAS'!$O$6,'11 FORMULAS'!$P$6,""))</f>
        <v/>
      </c>
      <c r="M38" s="7"/>
      <c r="N38" s="61" t="str">
        <f>+IF(M38='11 FORMULAS'!$H$4,'11 FORMULAS'!$I$4,IF(M38='11 FORMULAS'!$H$5,'11 FORMULAS'!$I$5,""))</f>
        <v/>
      </c>
      <c r="O38" s="8"/>
      <c r="P38" s="8"/>
      <c r="Q38" s="8"/>
      <c r="R38" s="288" t="str">
        <f t="shared" ref="R38" si="15">+IFERROR(K38+N38,"")</f>
        <v/>
      </c>
      <c r="S38" s="288">
        <f>IF(L38='11 FORMULAS'!$P$5,S37-(S37*R38),S37)</f>
        <v>0</v>
      </c>
      <c r="T38" s="288">
        <f>IF(L38='11 FORMULAS'!$P$6,T37-(T37*R38),T37)</f>
        <v>0</v>
      </c>
      <c r="U38" s="444"/>
      <c r="V38" s="447"/>
    </row>
    <row r="39" spans="1:26" ht="29.45" customHeight="1">
      <c r="A39" s="448" t="str">
        <f>'2 CONTEXTO E IDENTIFICACIÓN'!A15</f>
        <v>R9</v>
      </c>
      <c r="B39" s="451">
        <f>+'2 CONTEXTO E IDENTIFICACIÓN'!E13</f>
        <v>0</v>
      </c>
      <c r="C39" s="454" t="str">
        <f>+'3 PROBABIL E IMPACTO INHERENTE'!E14</f>
        <v/>
      </c>
      <c r="D39" s="457" t="str">
        <f>+'3 PROBABIL E IMPACTO INHERENTE'!M14</f>
        <v/>
      </c>
      <c r="E39" s="63">
        <v>1</v>
      </c>
      <c r="F39" s="66"/>
      <c r="G39" s="66"/>
      <c r="H39" s="66"/>
      <c r="I39" s="278" t="str">
        <f t="shared" ref="I39:I70" si="16">+CONCATENATE(F39," ",G39," ",H39)</f>
        <v xml:space="preserve">  </v>
      </c>
      <c r="J39" s="5"/>
      <c r="K39" s="59" t="str">
        <f>+IF(J39='11 FORMULAS'!$E$4,'11 FORMULAS'!$F$4,IF(J39='11 FORMULAS'!$E$5,'11 FORMULAS'!$F$5,IF(J39='11 FORMULAS'!$E$6,'11 FORMULAS'!$F$6,"")))</f>
        <v/>
      </c>
      <c r="L39" s="59" t="str">
        <f>+IF(OR(J39='11 FORMULAS'!$O$4,J39='11 FORMULAS'!$O$5),'11 FORMULAS'!$P$5,IF(J39='11 FORMULAS'!$O$6,'11 FORMULAS'!$P$6,""))</f>
        <v/>
      </c>
      <c r="M39" s="5"/>
      <c r="N39" s="59" t="str">
        <f>+IF(M39='11 FORMULAS'!$H$4,'11 FORMULAS'!$I$4,IF(M39='11 FORMULAS'!$H$5,'11 FORMULAS'!$I$5,""))</f>
        <v/>
      </c>
      <c r="O39" s="6"/>
      <c r="P39" s="6"/>
      <c r="Q39" s="6"/>
      <c r="R39" s="286" t="str">
        <f>+IFERROR(K39+N39,"")</f>
        <v/>
      </c>
      <c r="S39" s="286" t="str">
        <f>IF(L39='11 FORMULAS'!$P$5,C39-(C39*R39),C39)</f>
        <v/>
      </c>
      <c r="T39" s="286" t="str">
        <f>IF(L39='11 FORMULAS'!$P$6,D39-(D39*R39),D39)</f>
        <v/>
      </c>
      <c r="U39" s="442" t="str">
        <f>+IF(S42="","",S42)</f>
        <v/>
      </c>
      <c r="V39" s="445" t="str">
        <f>+IF(T42="","",T42)</f>
        <v/>
      </c>
      <c r="X39" s="283"/>
      <c r="Y39" s="284"/>
      <c r="Z39" s="284"/>
    </row>
    <row r="40" spans="1:26" ht="29.45" customHeight="1">
      <c r="A40" s="449"/>
      <c r="B40" s="452"/>
      <c r="C40" s="455"/>
      <c r="D40" s="458"/>
      <c r="E40" s="64">
        <v>2</v>
      </c>
      <c r="F40" s="207"/>
      <c r="G40" s="207"/>
      <c r="H40" s="207"/>
      <c r="I40" s="279" t="str">
        <f t="shared" si="16"/>
        <v xml:space="preserve">  </v>
      </c>
      <c r="J40" s="1"/>
      <c r="K40" s="60" t="str">
        <f>+IF(J40='11 FORMULAS'!$E$4,'11 FORMULAS'!$F$4,IF(J40='11 FORMULAS'!$E$5,'11 FORMULAS'!$F$5,IF(J40='11 FORMULAS'!$E$6,'11 FORMULAS'!$F$6,"")))</f>
        <v/>
      </c>
      <c r="L40" s="60" t="str">
        <f>+IF(OR(J40='11 FORMULAS'!$O$4,J40='11 FORMULAS'!$O$5),'11 FORMULAS'!$P$5,IF(J40='11 FORMULAS'!$O$6,'11 FORMULAS'!$P$6,""))</f>
        <v/>
      </c>
      <c r="M40" s="1"/>
      <c r="N40" s="60" t="str">
        <f>+IF(M40='11 FORMULAS'!$H$4,'11 FORMULAS'!$I$4,IF(M40='11 FORMULAS'!$H$5,'11 FORMULAS'!$I$5,""))</f>
        <v/>
      </c>
      <c r="O40" s="4"/>
      <c r="P40" s="4"/>
      <c r="Q40" s="4"/>
      <c r="R40" s="287" t="str">
        <f t="shared" ref="R40" si="17">+IFERROR(K40+N40,"")</f>
        <v/>
      </c>
      <c r="S40" s="287" t="str">
        <f>IF(L40='11 FORMULAS'!$P$5,S39-(S39*R40),S39)</f>
        <v/>
      </c>
      <c r="T40" s="287" t="str">
        <f>IF(L40='11 FORMULAS'!$P$6,T39-(T39*R40),T39)</f>
        <v/>
      </c>
      <c r="U40" s="443"/>
      <c r="V40" s="446"/>
      <c r="X40" s="283"/>
      <c r="Y40" s="284"/>
      <c r="Z40" s="284"/>
    </row>
    <row r="41" spans="1:26" ht="29.45" customHeight="1">
      <c r="A41" s="449"/>
      <c r="B41" s="452"/>
      <c r="C41" s="455"/>
      <c r="D41" s="458"/>
      <c r="E41" s="64">
        <v>3</v>
      </c>
      <c r="F41" s="207"/>
      <c r="G41" s="207"/>
      <c r="H41" s="207"/>
      <c r="I41" s="279" t="str">
        <f t="shared" si="16"/>
        <v xml:space="preserve">  </v>
      </c>
      <c r="J41" s="1"/>
      <c r="K41" s="60" t="str">
        <f>+IF(J41='11 FORMULAS'!$E$4,'11 FORMULAS'!$F$4,IF(J41='11 FORMULAS'!$E$5,'11 FORMULAS'!$F$5,IF(J41='11 FORMULAS'!$E$6,'11 FORMULAS'!$F$6,"")))</f>
        <v/>
      </c>
      <c r="L41" s="60" t="str">
        <f>+IF(OR(J41='11 FORMULAS'!$O$4,J41='11 FORMULAS'!$O$5),'11 FORMULAS'!$P$5,IF(J41='11 FORMULAS'!$O$6,'11 FORMULAS'!$P$6,""))</f>
        <v/>
      </c>
      <c r="M41" s="1"/>
      <c r="N41" s="60" t="str">
        <f>+IF(M41='11 FORMULAS'!$H$4,'11 FORMULAS'!$I$4,IF(M41='11 FORMULAS'!$H$5,'11 FORMULAS'!$I$5,""))</f>
        <v/>
      </c>
      <c r="O41" s="4"/>
      <c r="P41" s="4"/>
      <c r="Q41" s="4"/>
      <c r="R41" s="287" t="str">
        <f>+IFERROR(K41+N41,"")</f>
        <v/>
      </c>
      <c r="S41" s="287" t="str">
        <f>IF(L41='11 FORMULAS'!$P$5,S40-(S40*R41),S40)</f>
        <v/>
      </c>
      <c r="T41" s="287" t="str">
        <f>IF(L41='11 FORMULAS'!$P$6,T40-(T40*R41),T40)</f>
        <v/>
      </c>
      <c r="U41" s="443"/>
      <c r="V41" s="446"/>
      <c r="X41" s="283"/>
      <c r="Y41" s="284"/>
      <c r="Z41" s="284"/>
    </row>
    <row r="42" spans="1:26" ht="29.45" customHeight="1" thickBot="1">
      <c r="A42" s="450"/>
      <c r="B42" s="453"/>
      <c r="C42" s="456"/>
      <c r="D42" s="459"/>
      <c r="E42" s="65">
        <v>4</v>
      </c>
      <c r="F42" s="208"/>
      <c r="G42" s="208"/>
      <c r="H42" s="208"/>
      <c r="I42" s="280" t="str">
        <f t="shared" si="16"/>
        <v xml:space="preserve">  </v>
      </c>
      <c r="J42" s="7"/>
      <c r="K42" s="61" t="str">
        <f>+IF(J42='11 FORMULAS'!$E$4,'11 FORMULAS'!$F$4,IF(J42='11 FORMULAS'!$E$5,'11 FORMULAS'!$F$5,IF(J42='11 FORMULAS'!$E$6,'11 FORMULAS'!$F$6,"")))</f>
        <v/>
      </c>
      <c r="L42" s="61" t="str">
        <f>+IF(OR(J42='11 FORMULAS'!$O$4,J42='11 FORMULAS'!$O$5),'11 FORMULAS'!$P$5,IF(J42='11 FORMULAS'!$O$6,'11 FORMULAS'!$P$6,""))</f>
        <v/>
      </c>
      <c r="M42" s="7"/>
      <c r="N42" s="61" t="str">
        <f>+IF(M42='11 FORMULAS'!$H$4,'11 FORMULAS'!$I$4,IF(M42='11 FORMULAS'!$H$5,'11 FORMULAS'!$I$5,""))</f>
        <v/>
      </c>
      <c r="O42" s="8"/>
      <c r="P42" s="8"/>
      <c r="Q42" s="8"/>
      <c r="R42" s="288" t="str">
        <f t="shared" ref="R42" si="18">+IFERROR(K42+N42,"")</f>
        <v/>
      </c>
      <c r="S42" s="288" t="str">
        <f>IF(L42='11 FORMULAS'!$P$5,S41-(S41*R42),S41)</f>
        <v/>
      </c>
      <c r="T42" s="288" t="str">
        <f>IF(L42='11 FORMULAS'!$P$6,T41-(T41*R42),T41)</f>
        <v/>
      </c>
      <c r="U42" s="444"/>
      <c r="V42" s="447"/>
    </row>
    <row r="43" spans="1:26" ht="29.45" customHeight="1">
      <c r="A43" s="448" t="str">
        <f>'2 CONTEXTO E IDENTIFICACIÓN'!A16</f>
        <v>R10</v>
      </c>
      <c r="B43" s="451">
        <f>+'2 CONTEXTO E IDENTIFICACIÓN'!E14</f>
        <v>0</v>
      </c>
      <c r="C43" s="454" t="str">
        <f>+'3 PROBABIL E IMPACTO INHERENTE'!E15</f>
        <v/>
      </c>
      <c r="D43" s="457" t="str">
        <f>+'3 PROBABIL E IMPACTO INHERENTE'!M15</f>
        <v/>
      </c>
      <c r="E43" s="63">
        <v>1</v>
      </c>
      <c r="F43" s="66"/>
      <c r="G43" s="66"/>
      <c r="H43" s="66"/>
      <c r="I43" s="278" t="str">
        <f t="shared" si="16"/>
        <v xml:space="preserve">  </v>
      </c>
      <c r="J43" s="5"/>
      <c r="K43" s="59" t="str">
        <f>+IF(J43='11 FORMULAS'!$E$4,'11 FORMULAS'!$F$4,IF(J43='11 FORMULAS'!$E$5,'11 FORMULAS'!$F$5,IF(J43='11 FORMULAS'!$E$6,'11 FORMULAS'!$F$6,"")))</f>
        <v/>
      </c>
      <c r="L43" s="59" t="str">
        <f>+IF(OR(J43='11 FORMULAS'!$O$4,J43='11 FORMULAS'!$O$5),'11 FORMULAS'!$P$5,IF(J43='11 FORMULAS'!$O$6,'11 FORMULAS'!$P$6,""))</f>
        <v/>
      </c>
      <c r="M43" s="5"/>
      <c r="N43" s="59" t="str">
        <f>+IF(M43='11 FORMULAS'!$H$4,'11 FORMULAS'!$I$4,IF(M43='11 FORMULAS'!$H$5,'11 FORMULAS'!$I$5,""))</f>
        <v/>
      </c>
      <c r="O43" s="6"/>
      <c r="P43" s="6"/>
      <c r="Q43" s="6"/>
      <c r="R43" s="286" t="str">
        <f>+IFERROR(K43+N43,"")</f>
        <v/>
      </c>
      <c r="S43" s="286" t="str">
        <f>IF(L43='11 FORMULAS'!$P$5,C43-(C43*R43),C43)</f>
        <v/>
      </c>
      <c r="T43" s="286" t="str">
        <f>IF(L43='11 FORMULAS'!$P$6,D43-(D43*R43),D43)</f>
        <v/>
      </c>
      <c r="U43" s="442" t="str">
        <f>+IF(S46="","",S46)</f>
        <v/>
      </c>
      <c r="V43" s="445" t="str">
        <f>+IF(T46="","",T46)</f>
        <v/>
      </c>
      <c r="X43" s="283"/>
      <c r="Y43" s="284"/>
      <c r="Z43" s="284"/>
    </row>
    <row r="44" spans="1:26" ht="29.45" customHeight="1">
      <c r="A44" s="449"/>
      <c r="B44" s="452"/>
      <c r="C44" s="455"/>
      <c r="D44" s="458"/>
      <c r="E44" s="64">
        <v>2</v>
      </c>
      <c r="F44" s="207"/>
      <c r="G44" s="207"/>
      <c r="H44" s="207"/>
      <c r="I44" s="279" t="str">
        <f t="shared" si="16"/>
        <v xml:space="preserve">  </v>
      </c>
      <c r="J44" s="1"/>
      <c r="K44" s="60" t="str">
        <f>+IF(J44='11 FORMULAS'!$E$4,'11 FORMULAS'!$F$4,IF(J44='11 FORMULAS'!$E$5,'11 FORMULAS'!$F$5,IF(J44='11 FORMULAS'!$E$6,'11 FORMULAS'!$F$6,"")))</f>
        <v/>
      </c>
      <c r="L44" s="60" t="str">
        <f>+IF(OR(J44='11 FORMULAS'!$O$4,J44='11 FORMULAS'!$O$5),'11 FORMULAS'!$P$5,IF(J44='11 FORMULAS'!$O$6,'11 FORMULAS'!$P$6,""))</f>
        <v/>
      </c>
      <c r="M44" s="1"/>
      <c r="N44" s="60" t="str">
        <f>+IF(M44='11 FORMULAS'!$H$4,'11 FORMULAS'!$I$4,IF(M44='11 FORMULAS'!$H$5,'11 FORMULAS'!$I$5,""))</f>
        <v/>
      </c>
      <c r="O44" s="4"/>
      <c r="P44" s="4"/>
      <c r="Q44" s="4"/>
      <c r="R44" s="287" t="str">
        <f t="shared" ref="R44" si="19">+IFERROR(K44+N44,"")</f>
        <v/>
      </c>
      <c r="S44" s="287" t="str">
        <f>IF(L44='11 FORMULAS'!$P$5,S43-(S43*R44),S43)</f>
        <v/>
      </c>
      <c r="T44" s="287" t="str">
        <f>IF(L44='11 FORMULAS'!$P$6,T43-(T43*R44),T43)</f>
        <v/>
      </c>
      <c r="U44" s="443"/>
      <c r="V44" s="446"/>
      <c r="X44" s="283"/>
      <c r="Y44" s="284"/>
      <c r="Z44" s="284"/>
    </row>
    <row r="45" spans="1:26" ht="29.45" customHeight="1">
      <c r="A45" s="449"/>
      <c r="B45" s="452"/>
      <c r="C45" s="455"/>
      <c r="D45" s="458"/>
      <c r="E45" s="64">
        <v>3</v>
      </c>
      <c r="F45" s="207"/>
      <c r="G45" s="207"/>
      <c r="H45" s="207"/>
      <c r="I45" s="279" t="str">
        <f t="shared" si="16"/>
        <v xml:space="preserve">  </v>
      </c>
      <c r="J45" s="1"/>
      <c r="K45" s="60" t="str">
        <f>+IF(J45='11 FORMULAS'!$E$4,'11 FORMULAS'!$F$4,IF(J45='11 FORMULAS'!$E$5,'11 FORMULAS'!$F$5,IF(J45='11 FORMULAS'!$E$6,'11 FORMULAS'!$F$6,"")))</f>
        <v/>
      </c>
      <c r="L45" s="60" t="str">
        <f>+IF(OR(J45='11 FORMULAS'!$O$4,J45='11 FORMULAS'!$O$5),'11 FORMULAS'!$P$5,IF(J45='11 FORMULAS'!$O$6,'11 FORMULAS'!$P$6,""))</f>
        <v/>
      </c>
      <c r="M45" s="1"/>
      <c r="N45" s="60" t="str">
        <f>+IF(M45='11 FORMULAS'!$H$4,'11 FORMULAS'!$I$4,IF(M45='11 FORMULAS'!$H$5,'11 FORMULAS'!$I$5,""))</f>
        <v/>
      </c>
      <c r="O45" s="4"/>
      <c r="P45" s="4"/>
      <c r="Q45" s="4"/>
      <c r="R45" s="287" t="str">
        <f>+IFERROR(K45+N45,"")</f>
        <v/>
      </c>
      <c r="S45" s="287" t="str">
        <f>IF(L45='11 FORMULAS'!$P$5,S44-(S44*R45),S44)</f>
        <v/>
      </c>
      <c r="T45" s="287" t="str">
        <f>IF(L45='11 FORMULAS'!$P$6,T44-(T44*R45),T44)</f>
        <v/>
      </c>
      <c r="U45" s="443"/>
      <c r="V45" s="446"/>
      <c r="X45" s="283"/>
      <c r="Y45" s="284"/>
      <c r="Z45" s="284"/>
    </row>
    <row r="46" spans="1:26" ht="29.45" customHeight="1" thickBot="1">
      <c r="A46" s="450"/>
      <c r="B46" s="453"/>
      <c r="C46" s="456"/>
      <c r="D46" s="459"/>
      <c r="E46" s="65">
        <v>4</v>
      </c>
      <c r="F46" s="208"/>
      <c r="G46" s="208"/>
      <c r="H46" s="208"/>
      <c r="I46" s="280" t="str">
        <f t="shared" si="16"/>
        <v xml:space="preserve">  </v>
      </c>
      <c r="J46" s="7"/>
      <c r="K46" s="61" t="str">
        <f>+IF(J46='11 FORMULAS'!$E$4,'11 FORMULAS'!$F$4,IF(J46='11 FORMULAS'!$E$5,'11 FORMULAS'!$F$5,IF(J46='11 FORMULAS'!$E$6,'11 FORMULAS'!$F$6,"")))</f>
        <v/>
      </c>
      <c r="L46" s="61" t="str">
        <f>+IF(OR(J46='11 FORMULAS'!$O$4,J46='11 FORMULAS'!$O$5),'11 FORMULAS'!$P$5,IF(J46='11 FORMULAS'!$O$6,'11 FORMULAS'!$P$6,""))</f>
        <v/>
      </c>
      <c r="M46" s="7"/>
      <c r="N46" s="61" t="str">
        <f>+IF(M46='11 FORMULAS'!$H$4,'11 FORMULAS'!$I$4,IF(M46='11 FORMULAS'!$H$5,'11 FORMULAS'!$I$5,""))</f>
        <v/>
      </c>
      <c r="O46" s="8"/>
      <c r="P46" s="8"/>
      <c r="Q46" s="8"/>
      <c r="R46" s="288" t="str">
        <f t="shared" ref="R46" si="20">+IFERROR(K46+N46,"")</f>
        <v/>
      </c>
      <c r="S46" s="288" t="str">
        <f>IF(L46='11 FORMULAS'!$P$5,S45-(S45*R46),S45)</f>
        <v/>
      </c>
      <c r="T46" s="288" t="str">
        <f>IF(L46='11 FORMULAS'!$P$6,T45-(T45*R46),T45)</f>
        <v/>
      </c>
      <c r="U46" s="444"/>
      <c r="V46" s="447"/>
    </row>
    <row r="47" spans="1:26" ht="29.45" customHeight="1">
      <c r="A47" s="448" t="str">
        <f>'2 CONTEXTO E IDENTIFICACIÓN'!A17</f>
        <v>R11</v>
      </c>
      <c r="B47" s="451" t="str">
        <f>+'2 CONTEXTO E IDENTIFICACIÓN'!E15</f>
        <v xml:space="preserve">  </v>
      </c>
      <c r="C47" s="454" t="str">
        <f>+'3 PROBABIL E IMPACTO INHERENTE'!E16</f>
        <v/>
      </c>
      <c r="D47" s="457" t="str">
        <f>+'3 PROBABIL E IMPACTO INHERENTE'!M16</f>
        <v/>
      </c>
      <c r="E47" s="63">
        <v>1</v>
      </c>
      <c r="F47" s="66"/>
      <c r="G47" s="66"/>
      <c r="H47" s="66"/>
      <c r="I47" s="278" t="str">
        <f t="shared" si="16"/>
        <v xml:space="preserve">  </v>
      </c>
      <c r="J47" s="5"/>
      <c r="K47" s="59" t="str">
        <f>+IF(J47='11 FORMULAS'!$E$4,'11 FORMULAS'!$F$4,IF(J47='11 FORMULAS'!$E$5,'11 FORMULAS'!$F$5,IF(J47='11 FORMULAS'!$E$6,'11 FORMULAS'!$F$6,"")))</f>
        <v/>
      </c>
      <c r="L47" s="59" t="str">
        <f>+IF(OR(J47='11 FORMULAS'!$O$4,J47='11 FORMULAS'!$O$5),'11 FORMULAS'!$P$5,IF(J47='11 FORMULAS'!$O$6,'11 FORMULAS'!$P$6,""))</f>
        <v/>
      </c>
      <c r="M47" s="5"/>
      <c r="N47" s="59" t="str">
        <f>+IF(M47='11 FORMULAS'!$H$4,'11 FORMULAS'!$I$4,IF(M47='11 FORMULAS'!$H$5,'11 FORMULAS'!$I$5,""))</f>
        <v/>
      </c>
      <c r="O47" s="6"/>
      <c r="P47" s="6"/>
      <c r="Q47" s="6"/>
      <c r="R47" s="286" t="str">
        <f>+IFERROR(K47+N47,"")</f>
        <v/>
      </c>
      <c r="S47" s="286" t="str">
        <f>IF(L47='11 FORMULAS'!$P$5,C47-(C47*R47),C47)</f>
        <v/>
      </c>
      <c r="T47" s="286" t="str">
        <f>IF(L47='11 FORMULAS'!$P$6,D47-(D47*R47),D47)</f>
        <v/>
      </c>
      <c r="U47" s="442" t="str">
        <f>+IF(S50="","",S50)</f>
        <v/>
      </c>
      <c r="V47" s="445" t="str">
        <f>+IF(T50="","",T50)</f>
        <v/>
      </c>
      <c r="X47" s="283"/>
      <c r="Y47" s="284"/>
      <c r="Z47" s="284"/>
    </row>
    <row r="48" spans="1:26" ht="29.45" customHeight="1">
      <c r="A48" s="449"/>
      <c r="B48" s="452"/>
      <c r="C48" s="455"/>
      <c r="D48" s="458"/>
      <c r="E48" s="64">
        <v>2</v>
      </c>
      <c r="F48" s="207"/>
      <c r="G48" s="207"/>
      <c r="H48" s="207"/>
      <c r="I48" s="279" t="str">
        <f t="shared" si="16"/>
        <v xml:space="preserve">  </v>
      </c>
      <c r="J48" s="1"/>
      <c r="K48" s="60" t="str">
        <f>+IF(J48='11 FORMULAS'!$E$4,'11 FORMULAS'!$F$4,IF(J48='11 FORMULAS'!$E$5,'11 FORMULAS'!$F$5,IF(J48='11 FORMULAS'!$E$6,'11 FORMULAS'!$F$6,"")))</f>
        <v/>
      </c>
      <c r="L48" s="60" t="str">
        <f>+IF(OR(J48='11 FORMULAS'!$O$4,J48='11 FORMULAS'!$O$5),'11 FORMULAS'!$P$5,IF(J48='11 FORMULAS'!$O$6,'11 FORMULAS'!$P$6,""))</f>
        <v/>
      </c>
      <c r="M48" s="1"/>
      <c r="N48" s="60" t="str">
        <f>+IF(M48='11 FORMULAS'!$H$4,'11 FORMULAS'!$I$4,IF(M48='11 FORMULAS'!$H$5,'11 FORMULAS'!$I$5,""))</f>
        <v/>
      </c>
      <c r="O48" s="4"/>
      <c r="P48" s="4"/>
      <c r="Q48" s="4"/>
      <c r="R48" s="287" t="str">
        <f t="shared" ref="R48" si="21">+IFERROR(K48+N48,"")</f>
        <v/>
      </c>
      <c r="S48" s="287" t="str">
        <f>IF(L48='11 FORMULAS'!$P$5,S47-(S47*R48),S47)</f>
        <v/>
      </c>
      <c r="T48" s="287" t="str">
        <f>IF(L48='11 FORMULAS'!$P$6,T47-(T47*R48),T47)</f>
        <v/>
      </c>
      <c r="U48" s="443"/>
      <c r="V48" s="446"/>
      <c r="X48" s="283"/>
      <c r="Y48" s="284"/>
      <c r="Z48" s="284"/>
    </row>
    <row r="49" spans="1:26" ht="29.45" customHeight="1">
      <c r="A49" s="449"/>
      <c r="B49" s="452"/>
      <c r="C49" s="455"/>
      <c r="D49" s="458"/>
      <c r="E49" s="64">
        <v>3</v>
      </c>
      <c r="F49" s="207"/>
      <c r="G49" s="207"/>
      <c r="H49" s="207"/>
      <c r="I49" s="279" t="str">
        <f t="shared" si="16"/>
        <v xml:space="preserve">  </v>
      </c>
      <c r="J49" s="1"/>
      <c r="K49" s="60" t="str">
        <f>+IF(J49='11 FORMULAS'!$E$4,'11 FORMULAS'!$F$4,IF(J49='11 FORMULAS'!$E$5,'11 FORMULAS'!$F$5,IF(J49='11 FORMULAS'!$E$6,'11 FORMULAS'!$F$6,"")))</f>
        <v/>
      </c>
      <c r="L49" s="60" t="str">
        <f>+IF(OR(J49='11 FORMULAS'!$O$4,J49='11 FORMULAS'!$O$5),'11 FORMULAS'!$P$5,IF(J49='11 FORMULAS'!$O$6,'11 FORMULAS'!$P$6,""))</f>
        <v/>
      </c>
      <c r="M49" s="1"/>
      <c r="N49" s="60" t="str">
        <f>+IF(M49='11 FORMULAS'!$H$4,'11 FORMULAS'!$I$4,IF(M49='11 FORMULAS'!$H$5,'11 FORMULAS'!$I$5,""))</f>
        <v/>
      </c>
      <c r="O49" s="4"/>
      <c r="P49" s="4"/>
      <c r="Q49" s="4"/>
      <c r="R49" s="287" t="str">
        <f>+IFERROR(K49+N49,"")</f>
        <v/>
      </c>
      <c r="S49" s="287" t="str">
        <f>IF(L49='11 FORMULAS'!$P$5,S48-(S48*R49),S48)</f>
        <v/>
      </c>
      <c r="T49" s="287" t="str">
        <f>IF(L49='11 FORMULAS'!$P$6,T48-(T48*R49),T48)</f>
        <v/>
      </c>
      <c r="U49" s="443"/>
      <c r="V49" s="446"/>
      <c r="X49" s="283"/>
      <c r="Y49" s="284"/>
      <c r="Z49" s="284"/>
    </row>
    <row r="50" spans="1:26" ht="29.45" customHeight="1" thickBot="1">
      <c r="A50" s="450"/>
      <c r="B50" s="453"/>
      <c r="C50" s="456"/>
      <c r="D50" s="459"/>
      <c r="E50" s="65">
        <v>4</v>
      </c>
      <c r="F50" s="208"/>
      <c r="G50" s="208"/>
      <c r="H50" s="208"/>
      <c r="I50" s="280" t="str">
        <f t="shared" si="16"/>
        <v xml:space="preserve">  </v>
      </c>
      <c r="J50" s="7"/>
      <c r="K50" s="61" t="str">
        <f>+IF(J50='11 FORMULAS'!$E$4,'11 FORMULAS'!$F$4,IF(J50='11 FORMULAS'!$E$5,'11 FORMULAS'!$F$5,IF(J50='11 FORMULAS'!$E$6,'11 FORMULAS'!$F$6,"")))</f>
        <v/>
      </c>
      <c r="L50" s="61" t="str">
        <f>+IF(OR(J50='11 FORMULAS'!$O$4,J50='11 FORMULAS'!$O$5),'11 FORMULAS'!$P$5,IF(J50='11 FORMULAS'!$O$6,'11 FORMULAS'!$P$6,""))</f>
        <v/>
      </c>
      <c r="M50" s="7"/>
      <c r="N50" s="61" t="str">
        <f>+IF(M50='11 FORMULAS'!$H$4,'11 FORMULAS'!$I$4,IF(M50='11 FORMULAS'!$H$5,'11 FORMULAS'!$I$5,""))</f>
        <v/>
      </c>
      <c r="O50" s="8"/>
      <c r="P50" s="8"/>
      <c r="Q50" s="8"/>
      <c r="R50" s="288" t="str">
        <f t="shared" ref="R50" si="22">+IFERROR(K50+N50,"")</f>
        <v/>
      </c>
      <c r="S50" s="288" t="str">
        <f>IF(L50='11 FORMULAS'!$P$5,S49-(S49*R50),S49)</f>
        <v/>
      </c>
      <c r="T50" s="288" t="str">
        <f>IF(L50='11 FORMULAS'!$P$6,T49-(T49*R50),T49)</f>
        <v/>
      </c>
      <c r="U50" s="444"/>
      <c r="V50" s="447"/>
    </row>
    <row r="51" spans="1:26" ht="29.45" customHeight="1">
      <c r="A51" s="448" t="str">
        <f>'2 CONTEXTO E IDENTIFICACIÓN'!A16</f>
        <v>R10</v>
      </c>
      <c r="B51" s="451" t="str">
        <f>+'2 CONTEXTO E IDENTIFICACIÓN'!E16</f>
        <v xml:space="preserve">  </v>
      </c>
      <c r="C51" s="454" t="str">
        <f>+'3 PROBABIL E IMPACTO INHERENTE'!E17</f>
        <v/>
      </c>
      <c r="D51" s="457" t="str">
        <f>+'3 PROBABIL E IMPACTO INHERENTE'!M17</f>
        <v/>
      </c>
      <c r="E51" s="63">
        <v>1</v>
      </c>
      <c r="F51" s="66"/>
      <c r="G51" s="66"/>
      <c r="H51" s="66"/>
      <c r="I51" s="278" t="str">
        <f t="shared" si="16"/>
        <v xml:space="preserve">  </v>
      </c>
      <c r="J51" s="5"/>
      <c r="K51" s="59" t="str">
        <f>+IF(J51='11 FORMULAS'!$E$4,'11 FORMULAS'!$F$4,IF(J51='11 FORMULAS'!$E$5,'11 FORMULAS'!$F$5,IF(J51='11 FORMULAS'!$E$6,'11 FORMULAS'!$F$6,"")))</f>
        <v/>
      </c>
      <c r="L51" s="59" t="str">
        <f>+IF(OR(J51='11 FORMULAS'!$O$4,J51='11 FORMULAS'!$O$5),'11 FORMULAS'!$P$5,IF(J51='11 FORMULAS'!$O$6,'11 FORMULAS'!$P$6,""))</f>
        <v/>
      </c>
      <c r="M51" s="5"/>
      <c r="N51" s="59" t="str">
        <f>+IF(M51='11 FORMULAS'!$H$4,'11 FORMULAS'!$I$4,IF(M51='11 FORMULAS'!$H$5,'11 FORMULAS'!$I$5,""))</f>
        <v/>
      </c>
      <c r="O51" s="6"/>
      <c r="P51" s="6"/>
      <c r="Q51" s="6"/>
      <c r="R51" s="286" t="str">
        <f>+IFERROR(K51+N51,"")</f>
        <v/>
      </c>
      <c r="S51" s="286" t="str">
        <f>IF(L51='11 FORMULAS'!$P$5,C51-(C51*R51),C51)</f>
        <v/>
      </c>
      <c r="T51" s="286" t="str">
        <f>IF(L51='11 FORMULAS'!$P$6,D51-(D51*R51),D51)</f>
        <v/>
      </c>
      <c r="U51" s="442" t="str">
        <f>+IF(S54="","",S54)</f>
        <v/>
      </c>
      <c r="V51" s="445" t="str">
        <f>+IF(T54="","",T54)</f>
        <v/>
      </c>
      <c r="X51" s="283"/>
      <c r="Y51" s="284"/>
      <c r="Z51" s="284"/>
    </row>
    <row r="52" spans="1:26" ht="29.45" customHeight="1">
      <c r="A52" s="449"/>
      <c r="B52" s="452"/>
      <c r="C52" s="455"/>
      <c r="D52" s="458"/>
      <c r="E52" s="64">
        <v>2</v>
      </c>
      <c r="F52" s="207"/>
      <c r="G52" s="207"/>
      <c r="H52" s="207"/>
      <c r="I52" s="279" t="str">
        <f t="shared" si="16"/>
        <v xml:space="preserve">  </v>
      </c>
      <c r="J52" s="1"/>
      <c r="K52" s="60" t="str">
        <f>+IF(J52='11 FORMULAS'!$E$4,'11 FORMULAS'!$F$4,IF(J52='11 FORMULAS'!$E$5,'11 FORMULAS'!$F$5,IF(J52='11 FORMULAS'!$E$6,'11 FORMULAS'!$F$6,"")))</f>
        <v/>
      </c>
      <c r="L52" s="60" t="str">
        <f>+IF(OR(J52='11 FORMULAS'!$O$4,J52='11 FORMULAS'!$O$5),'11 FORMULAS'!$P$5,IF(J52='11 FORMULAS'!$O$6,'11 FORMULAS'!$P$6,""))</f>
        <v/>
      </c>
      <c r="M52" s="1"/>
      <c r="N52" s="60" t="str">
        <f>+IF(M52='11 FORMULAS'!$H$4,'11 FORMULAS'!$I$4,IF(M52='11 FORMULAS'!$H$5,'11 FORMULAS'!$I$5,""))</f>
        <v/>
      </c>
      <c r="O52" s="4"/>
      <c r="P52" s="4"/>
      <c r="Q52" s="4"/>
      <c r="R52" s="287" t="str">
        <f t="shared" ref="R52" si="23">+IFERROR(K52+N52,"")</f>
        <v/>
      </c>
      <c r="S52" s="287" t="str">
        <f>IF(L52='11 FORMULAS'!$P$5,S51-(S51*R52),S51)</f>
        <v/>
      </c>
      <c r="T52" s="287" t="str">
        <f>IF(L52='11 FORMULAS'!$P$6,T51-(T51*R52),T51)</f>
        <v/>
      </c>
      <c r="U52" s="443"/>
      <c r="V52" s="446"/>
      <c r="X52" s="283"/>
      <c r="Y52" s="284"/>
      <c r="Z52" s="284"/>
    </row>
    <row r="53" spans="1:26" ht="29.45" customHeight="1">
      <c r="A53" s="449"/>
      <c r="B53" s="452"/>
      <c r="C53" s="455"/>
      <c r="D53" s="458"/>
      <c r="E53" s="64">
        <v>3</v>
      </c>
      <c r="F53" s="207"/>
      <c r="G53" s="207"/>
      <c r="H53" s="207"/>
      <c r="I53" s="279" t="str">
        <f t="shared" si="16"/>
        <v xml:space="preserve">  </v>
      </c>
      <c r="J53" s="1"/>
      <c r="K53" s="60" t="str">
        <f>+IF(J53='11 FORMULAS'!$E$4,'11 FORMULAS'!$F$4,IF(J53='11 FORMULAS'!$E$5,'11 FORMULAS'!$F$5,IF(J53='11 FORMULAS'!$E$6,'11 FORMULAS'!$F$6,"")))</f>
        <v/>
      </c>
      <c r="L53" s="60" t="str">
        <f>+IF(OR(J53='11 FORMULAS'!$O$4,J53='11 FORMULAS'!$O$5),'11 FORMULAS'!$P$5,IF(J53='11 FORMULAS'!$O$6,'11 FORMULAS'!$P$6,""))</f>
        <v/>
      </c>
      <c r="M53" s="1"/>
      <c r="N53" s="60" t="str">
        <f>+IF(M53='11 FORMULAS'!$H$4,'11 FORMULAS'!$I$4,IF(M53='11 FORMULAS'!$H$5,'11 FORMULAS'!$I$5,""))</f>
        <v/>
      </c>
      <c r="O53" s="4"/>
      <c r="P53" s="4"/>
      <c r="Q53" s="4"/>
      <c r="R53" s="287" t="str">
        <f>+IFERROR(K53+N53,"")</f>
        <v/>
      </c>
      <c r="S53" s="287" t="str">
        <f>IF(L53='11 FORMULAS'!$P$5,S52-(S52*R53),S52)</f>
        <v/>
      </c>
      <c r="T53" s="287" t="str">
        <f>IF(L53='11 FORMULAS'!$P$6,T52-(T52*R53),T52)</f>
        <v/>
      </c>
      <c r="U53" s="443"/>
      <c r="V53" s="446"/>
      <c r="X53" s="283"/>
      <c r="Y53" s="284"/>
      <c r="Z53" s="284"/>
    </row>
    <row r="54" spans="1:26" ht="29.45" customHeight="1" thickBot="1">
      <c r="A54" s="450"/>
      <c r="B54" s="453"/>
      <c r="C54" s="456"/>
      <c r="D54" s="459"/>
      <c r="E54" s="65">
        <v>4</v>
      </c>
      <c r="F54" s="208"/>
      <c r="G54" s="208"/>
      <c r="H54" s="208"/>
      <c r="I54" s="280" t="str">
        <f t="shared" si="16"/>
        <v xml:space="preserve">  </v>
      </c>
      <c r="J54" s="7"/>
      <c r="K54" s="61" t="str">
        <f>+IF(J54='11 FORMULAS'!$E$4,'11 FORMULAS'!$F$4,IF(J54='11 FORMULAS'!$E$5,'11 FORMULAS'!$F$5,IF(J54='11 FORMULAS'!$E$6,'11 FORMULAS'!$F$6,"")))</f>
        <v/>
      </c>
      <c r="L54" s="61" t="str">
        <f>+IF(OR(J54='11 FORMULAS'!$O$4,J54='11 FORMULAS'!$O$5),'11 FORMULAS'!$P$5,IF(J54='11 FORMULAS'!$O$6,'11 FORMULAS'!$P$6,""))</f>
        <v/>
      </c>
      <c r="M54" s="7"/>
      <c r="N54" s="61" t="str">
        <f>+IF(M54='11 FORMULAS'!$H$4,'11 FORMULAS'!$I$4,IF(M54='11 FORMULAS'!$H$5,'11 FORMULAS'!$I$5,""))</f>
        <v/>
      </c>
      <c r="O54" s="8"/>
      <c r="P54" s="8"/>
      <c r="Q54" s="8"/>
      <c r="R54" s="288" t="str">
        <f t="shared" ref="R54" si="24">+IFERROR(K54+N54,"")</f>
        <v/>
      </c>
      <c r="S54" s="288" t="str">
        <f>IF(L54='11 FORMULAS'!$P$5,S53-(S53*R54),S53)</f>
        <v/>
      </c>
      <c r="T54" s="288" t="str">
        <f>IF(L54='11 FORMULAS'!$P$6,T53-(T53*R54),T53)</f>
        <v/>
      </c>
      <c r="U54" s="444"/>
      <c r="V54" s="447"/>
    </row>
    <row r="55" spans="1:26" ht="29.45" customHeight="1">
      <c r="A55" s="448" t="str">
        <f>'2 CONTEXTO E IDENTIFICACIÓN'!A17</f>
        <v>R11</v>
      </c>
      <c r="B55" s="451" t="str">
        <f>+'2 CONTEXTO E IDENTIFICACIÓN'!E17</f>
        <v xml:space="preserve">  </v>
      </c>
      <c r="C55" s="454" t="str">
        <f>+'3 PROBABIL E IMPACTO INHERENTE'!E18</f>
        <v/>
      </c>
      <c r="D55" s="457" t="str">
        <f>+'3 PROBABIL E IMPACTO INHERENTE'!M18</f>
        <v/>
      </c>
      <c r="E55" s="63">
        <v>1</v>
      </c>
      <c r="F55" s="66"/>
      <c r="G55" s="66"/>
      <c r="H55" s="66"/>
      <c r="I55" s="278" t="str">
        <f t="shared" si="16"/>
        <v xml:space="preserve">  </v>
      </c>
      <c r="J55" s="5"/>
      <c r="K55" s="59" t="str">
        <f>+IF(J55='11 FORMULAS'!$E$4,'11 FORMULAS'!$F$4,IF(J55='11 FORMULAS'!$E$5,'11 FORMULAS'!$F$5,IF(J55='11 FORMULAS'!$E$6,'11 FORMULAS'!$F$6,"")))</f>
        <v/>
      </c>
      <c r="L55" s="59" t="str">
        <f>+IF(OR(J55='11 FORMULAS'!$O$4,J55='11 FORMULAS'!$O$5),'11 FORMULAS'!$P$5,IF(J55='11 FORMULAS'!$O$6,'11 FORMULAS'!$P$6,""))</f>
        <v/>
      </c>
      <c r="M55" s="5"/>
      <c r="N55" s="59" t="str">
        <f>+IF(M55='11 FORMULAS'!$H$4,'11 FORMULAS'!$I$4,IF(M55='11 FORMULAS'!$H$5,'11 FORMULAS'!$I$5,""))</f>
        <v/>
      </c>
      <c r="O55" s="6"/>
      <c r="P55" s="6"/>
      <c r="Q55" s="6"/>
      <c r="R55" s="286" t="str">
        <f>+IFERROR(K55+N55,"")</f>
        <v/>
      </c>
      <c r="S55" s="286" t="str">
        <f>IF(L55='11 FORMULAS'!$P$5,C55-(C55*R55),C55)</f>
        <v/>
      </c>
      <c r="T55" s="286" t="str">
        <f>IF(L55='11 FORMULAS'!$P$6,D55-(D55*R55),D55)</f>
        <v/>
      </c>
      <c r="U55" s="442" t="str">
        <f>+IF(S58="","",S58)</f>
        <v/>
      </c>
      <c r="V55" s="445" t="str">
        <f>+IF(T58="","",T58)</f>
        <v/>
      </c>
      <c r="X55" s="283"/>
      <c r="Y55" s="284"/>
      <c r="Z55" s="284"/>
    </row>
    <row r="56" spans="1:26" ht="29.45" customHeight="1">
      <c r="A56" s="449"/>
      <c r="B56" s="452"/>
      <c r="C56" s="455"/>
      <c r="D56" s="458"/>
      <c r="E56" s="64">
        <v>2</v>
      </c>
      <c r="F56" s="207"/>
      <c r="G56" s="207"/>
      <c r="H56" s="207"/>
      <c r="I56" s="279" t="str">
        <f t="shared" si="16"/>
        <v xml:space="preserve">  </v>
      </c>
      <c r="J56" s="1"/>
      <c r="K56" s="60" t="str">
        <f>+IF(J56='11 FORMULAS'!$E$4,'11 FORMULAS'!$F$4,IF(J56='11 FORMULAS'!$E$5,'11 FORMULAS'!$F$5,IF(J56='11 FORMULAS'!$E$6,'11 FORMULAS'!$F$6,"")))</f>
        <v/>
      </c>
      <c r="L56" s="60" t="str">
        <f>+IF(OR(J56='11 FORMULAS'!$O$4,J56='11 FORMULAS'!$O$5),'11 FORMULAS'!$P$5,IF(J56='11 FORMULAS'!$O$6,'11 FORMULAS'!$P$6,""))</f>
        <v/>
      </c>
      <c r="M56" s="1"/>
      <c r="N56" s="60" t="str">
        <f>+IF(M56='11 FORMULAS'!$H$4,'11 FORMULAS'!$I$4,IF(M56='11 FORMULAS'!$H$5,'11 FORMULAS'!$I$5,""))</f>
        <v/>
      </c>
      <c r="O56" s="4"/>
      <c r="P56" s="4"/>
      <c r="Q56" s="4"/>
      <c r="R56" s="287" t="str">
        <f t="shared" ref="R56" si="25">+IFERROR(K56+N56,"")</f>
        <v/>
      </c>
      <c r="S56" s="287" t="str">
        <f>IF(L56='11 FORMULAS'!$P$5,S55-(S55*R56),S55)</f>
        <v/>
      </c>
      <c r="T56" s="287" t="str">
        <f>IF(L56='11 FORMULAS'!$P$6,T55-(T55*R56),T55)</f>
        <v/>
      </c>
      <c r="U56" s="443"/>
      <c r="V56" s="446"/>
      <c r="X56" s="283"/>
      <c r="Y56" s="284"/>
      <c r="Z56" s="284"/>
    </row>
    <row r="57" spans="1:26" ht="29.45" customHeight="1">
      <c r="A57" s="449"/>
      <c r="B57" s="452"/>
      <c r="C57" s="455"/>
      <c r="D57" s="458"/>
      <c r="E57" s="64">
        <v>3</v>
      </c>
      <c r="F57" s="207"/>
      <c r="G57" s="207"/>
      <c r="H57" s="207"/>
      <c r="I57" s="279" t="str">
        <f t="shared" si="16"/>
        <v xml:space="preserve">  </v>
      </c>
      <c r="J57" s="1"/>
      <c r="K57" s="60" t="str">
        <f>+IF(J57='11 FORMULAS'!$E$4,'11 FORMULAS'!$F$4,IF(J57='11 FORMULAS'!$E$5,'11 FORMULAS'!$F$5,IF(J57='11 FORMULAS'!$E$6,'11 FORMULAS'!$F$6,"")))</f>
        <v/>
      </c>
      <c r="L57" s="60" t="str">
        <f>+IF(OR(J57='11 FORMULAS'!$O$4,J57='11 FORMULAS'!$O$5),'11 FORMULAS'!$P$5,IF(J57='11 FORMULAS'!$O$6,'11 FORMULAS'!$P$6,""))</f>
        <v/>
      </c>
      <c r="M57" s="1"/>
      <c r="N57" s="60" t="str">
        <f>+IF(M57='11 FORMULAS'!$H$4,'11 FORMULAS'!$I$4,IF(M57='11 FORMULAS'!$H$5,'11 FORMULAS'!$I$5,""))</f>
        <v/>
      </c>
      <c r="O57" s="4"/>
      <c r="P57" s="4"/>
      <c r="Q57" s="4"/>
      <c r="R57" s="287" t="str">
        <f>+IFERROR(K57+N57,"")</f>
        <v/>
      </c>
      <c r="S57" s="287" t="str">
        <f>IF(L57='11 FORMULAS'!$P$5,S56-(S56*R57),S56)</f>
        <v/>
      </c>
      <c r="T57" s="287" t="str">
        <f>IF(L57='11 FORMULAS'!$P$6,T56-(T56*R57),T56)</f>
        <v/>
      </c>
      <c r="U57" s="443"/>
      <c r="V57" s="446"/>
      <c r="X57" s="283"/>
      <c r="Y57" s="284"/>
      <c r="Z57" s="284"/>
    </row>
    <row r="58" spans="1:26" ht="29.45" customHeight="1" thickBot="1">
      <c r="A58" s="450"/>
      <c r="B58" s="453"/>
      <c r="C58" s="456"/>
      <c r="D58" s="459"/>
      <c r="E58" s="65">
        <v>4</v>
      </c>
      <c r="F58" s="208"/>
      <c r="G58" s="208"/>
      <c r="H58" s="208"/>
      <c r="I58" s="280" t="str">
        <f t="shared" si="16"/>
        <v xml:space="preserve">  </v>
      </c>
      <c r="J58" s="7"/>
      <c r="K58" s="61" t="str">
        <f>+IF(J58='11 FORMULAS'!$E$4,'11 FORMULAS'!$F$4,IF(J58='11 FORMULAS'!$E$5,'11 FORMULAS'!$F$5,IF(J58='11 FORMULAS'!$E$6,'11 FORMULAS'!$F$6,"")))</f>
        <v/>
      </c>
      <c r="L58" s="61" t="str">
        <f>+IF(OR(J58='11 FORMULAS'!$O$4,J58='11 FORMULAS'!$O$5),'11 FORMULAS'!$P$5,IF(J58='11 FORMULAS'!$O$6,'11 FORMULAS'!$P$6,""))</f>
        <v/>
      </c>
      <c r="M58" s="7"/>
      <c r="N58" s="61" t="str">
        <f>+IF(M58='11 FORMULAS'!$H$4,'11 FORMULAS'!$I$4,IF(M58='11 FORMULAS'!$H$5,'11 FORMULAS'!$I$5,""))</f>
        <v/>
      </c>
      <c r="O58" s="8"/>
      <c r="P58" s="8"/>
      <c r="Q58" s="8"/>
      <c r="R58" s="288" t="str">
        <f t="shared" ref="R58" si="26">+IFERROR(K58+N58,"")</f>
        <v/>
      </c>
      <c r="S58" s="288" t="str">
        <f>IF(L58='11 FORMULAS'!$P$5,S57-(S57*R58),S57)</f>
        <v/>
      </c>
      <c r="T58" s="288" t="str">
        <f>IF(L58='11 FORMULAS'!$P$6,T57-(T57*R58),T57)</f>
        <v/>
      </c>
      <c r="U58" s="444"/>
      <c r="V58" s="447"/>
    </row>
    <row r="59" spans="1:26" ht="29.45" customHeight="1">
      <c r="A59" s="448" t="str">
        <f>'2 CONTEXTO E IDENTIFICACIÓN'!A18</f>
        <v>R12</v>
      </c>
      <c r="B59" s="451" t="str">
        <f>+'2 CONTEXTO E IDENTIFICACIÓN'!E18</f>
        <v xml:space="preserve">  </v>
      </c>
      <c r="C59" s="454" t="str">
        <f>+'3 PROBABIL E IMPACTO INHERENTE'!E19</f>
        <v/>
      </c>
      <c r="D59" s="457" t="str">
        <f>+'3 PROBABIL E IMPACTO INHERENTE'!M19</f>
        <v/>
      </c>
      <c r="E59" s="63">
        <v>1</v>
      </c>
      <c r="F59" s="66"/>
      <c r="G59" s="66"/>
      <c r="H59" s="66"/>
      <c r="I59" s="278" t="str">
        <f t="shared" si="16"/>
        <v xml:space="preserve">  </v>
      </c>
      <c r="J59" s="5"/>
      <c r="K59" s="59" t="str">
        <f>+IF(J59='11 FORMULAS'!$E$4,'11 FORMULAS'!$F$4,IF(J59='11 FORMULAS'!$E$5,'11 FORMULAS'!$F$5,IF(J59='11 FORMULAS'!$E$6,'11 FORMULAS'!$F$6,"")))</f>
        <v/>
      </c>
      <c r="L59" s="59" t="str">
        <f>+IF(OR(J59='11 FORMULAS'!$O$4,J59='11 FORMULAS'!$O$5),'11 FORMULAS'!$P$5,IF(J59='11 FORMULAS'!$O$6,'11 FORMULAS'!$P$6,""))</f>
        <v/>
      </c>
      <c r="M59" s="5"/>
      <c r="N59" s="59" t="str">
        <f>+IF(M59='11 FORMULAS'!$H$4,'11 FORMULAS'!$I$4,IF(M59='11 FORMULAS'!$H$5,'11 FORMULAS'!$I$5,""))</f>
        <v/>
      </c>
      <c r="O59" s="6"/>
      <c r="P59" s="6"/>
      <c r="Q59" s="6"/>
      <c r="R59" s="286" t="str">
        <f>+IFERROR(K59+N59,"")</f>
        <v/>
      </c>
      <c r="S59" s="286" t="str">
        <f>IF(L59='11 FORMULAS'!$P$5,C59-(C59*R59),C59)</f>
        <v/>
      </c>
      <c r="T59" s="286" t="str">
        <f>IF(L59='11 FORMULAS'!$P$6,D59-(D59*R59),D59)</f>
        <v/>
      </c>
      <c r="U59" s="442" t="str">
        <f>+IF(S62="","",S62)</f>
        <v/>
      </c>
      <c r="V59" s="445" t="str">
        <f>+IF(T62="","",T62)</f>
        <v/>
      </c>
      <c r="X59" s="283"/>
      <c r="Y59" s="284"/>
      <c r="Z59" s="284"/>
    </row>
    <row r="60" spans="1:26" ht="29.45" customHeight="1">
      <c r="A60" s="449"/>
      <c r="B60" s="452"/>
      <c r="C60" s="455"/>
      <c r="D60" s="458"/>
      <c r="E60" s="64">
        <v>2</v>
      </c>
      <c r="F60" s="207"/>
      <c r="G60" s="207"/>
      <c r="H60" s="207"/>
      <c r="I60" s="279" t="str">
        <f t="shared" si="16"/>
        <v xml:space="preserve">  </v>
      </c>
      <c r="J60" s="1"/>
      <c r="K60" s="60" t="str">
        <f>+IF(J60='11 FORMULAS'!$E$4,'11 FORMULAS'!$F$4,IF(J60='11 FORMULAS'!$E$5,'11 FORMULAS'!$F$5,IF(J60='11 FORMULAS'!$E$6,'11 FORMULAS'!$F$6,"")))</f>
        <v/>
      </c>
      <c r="L60" s="60" t="str">
        <f>+IF(OR(J60='11 FORMULAS'!$O$4,J60='11 FORMULAS'!$O$5),'11 FORMULAS'!$P$5,IF(J60='11 FORMULAS'!$O$6,'11 FORMULAS'!$P$6,""))</f>
        <v/>
      </c>
      <c r="M60" s="1"/>
      <c r="N60" s="60" t="str">
        <f>+IF(M60='11 FORMULAS'!$H$4,'11 FORMULAS'!$I$4,IF(M60='11 FORMULAS'!$H$5,'11 FORMULAS'!$I$5,""))</f>
        <v/>
      </c>
      <c r="O60" s="4"/>
      <c r="P60" s="4"/>
      <c r="Q60" s="4"/>
      <c r="R60" s="287" t="str">
        <f t="shared" ref="R60" si="27">+IFERROR(K60+N60,"")</f>
        <v/>
      </c>
      <c r="S60" s="287" t="str">
        <f>IF(L60='11 FORMULAS'!$P$5,S59-(S59*R60),S59)</f>
        <v/>
      </c>
      <c r="T60" s="287" t="str">
        <f>IF(L60='11 FORMULAS'!$P$6,T59-(T59*R60),T59)</f>
        <v/>
      </c>
      <c r="U60" s="443"/>
      <c r="V60" s="446"/>
      <c r="X60" s="283"/>
      <c r="Y60" s="284"/>
      <c r="Z60" s="284"/>
    </row>
    <row r="61" spans="1:26" ht="29.45" customHeight="1">
      <c r="A61" s="449"/>
      <c r="B61" s="452"/>
      <c r="C61" s="455"/>
      <c r="D61" s="458"/>
      <c r="E61" s="64">
        <v>3</v>
      </c>
      <c r="F61" s="207"/>
      <c r="G61" s="207"/>
      <c r="H61" s="207"/>
      <c r="I61" s="279" t="str">
        <f t="shared" si="16"/>
        <v xml:space="preserve">  </v>
      </c>
      <c r="J61" s="1"/>
      <c r="K61" s="60" t="str">
        <f>+IF(J61='11 FORMULAS'!$E$4,'11 FORMULAS'!$F$4,IF(J61='11 FORMULAS'!$E$5,'11 FORMULAS'!$F$5,IF(J61='11 FORMULAS'!$E$6,'11 FORMULAS'!$F$6,"")))</f>
        <v/>
      </c>
      <c r="L61" s="60" t="str">
        <f>+IF(OR(J61='11 FORMULAS'!$O$4,J61='11 FORMULAS'!$O$5),'11 FORMULAS'!$P$5,IF(J61='11 FORMULAS'!$O$6,'11 FORMULAS'!$P$6,""))</f>
        <v/>
      </c>
      <c r="M61" s="1"/>
      <c r="N61" s="60" t="str">
        <f>+IF(M61='11 FORMULAS'!$H$4,'11 FORMULAS'!$I$4,IF(M61='11 FORMULAS'!$H$5,'11 FORMULAS'!$I$5,""))</f>
        <v/>
      </c>
      <c r="O61" s="4"/>
      <c r="P61" s="4"/>
      <c r="Q61" s="4"/>
      <c r="R61" s="287" t="str">
        <f>+IFERROR(K61+N61,"")</f>
        <v/>
      </c>
      <c r="S61" s="287" t="str">
        <f>IF(L61='11 FORMULAS'!$P$5,S60-(S60*R61),S60)</f>
        <v/>
      </c>
      <c r="T61" s="287" t="str">
        <f>IF(L61='11 FORMULAS'!$P$6,T60-(T60*R61),T60)</f>
        <v/>
      </c>
      <c r="U61" s="443"/>
      <c r="V61" s="446"/>
      <c r="X61" s="283"/>
      <c r="Y61" s="284"/>
      <c r="Z61" s="284"/>
    </row>
    <row r="62" spans="1:26" ht="29.45" customHeight="1" thickBot="1">
      <c r="A62" s="450"/>
      <c r="B62" s="453"/>
      <c r="C62" s="456"/>
      <c r="D62" s="459"/>
      <c r="E62" s="65">
        <v>4</v>
      </c>
      <c r="F62" s="208"/>
      <c r="G62" s="208"/>
      <c r="H62" s="208"/>
      <c r="I62" s="280" t="str">
        <f t="shared" si="16"/>
        <v xml:space="preserve">  </v>
      </c>
      <c r="J62" s="7"/>
      <c r="K62" s="61" t="str">
        <f>+IF(J62='11 FORMULAS'!$E$4,'11 FORMULAS'!$F$4,IF(J62='11 FORMULAS'!$E$5,'11 FORMULAS'!$F$5,IF(J62='11 FORMULAS'!$E$6,'11 FORMULAS'!$F$6,"")))</f>
        <v/>
      </c>
      <c r="L62" s="61" t="str">
        <f>+IF(OR(J62='11 FORMULAS'!$O$4,J62='11 FORMULAS'!$O$5),'11 FORMULAS'!$P$5,IF(J62='11 FORMULAS'!$O$6,'11 FORMULAS'!$P$6,""))</f>
        <v/>
      </c>
      <c r="M62" s="7"/>
      <c r="N62" s="61" t="str">
        <f>+IF(M62='11 FORMULAS'!$H$4,'11 FORMULAS'!$I$4,IF(M62='11 FORMULAS'!$H$5,'11 FORMULAS'!$I$5,""))</f>
        <v/>
      </c>
      <c r="O62" s="8"/>
      <c r="P62" s="8"/>
      <c r="Q62" s="8"/>
      <c r="R62" s="288" t="str">
        <f t="shared" ref="R62" si="28">+IFERROR(K62+N62,"")</f>
        <v/>
      </c>
      <c r="S62" s="288" t="str">
        <f>IF(L62='11 FORMULAS'!$P$5,S61-(S61*R62),S61)</f>
        <v/>
      </c>
      <c r="T62" s="288" t="str">
        <f>IF(L62='11 FORMULAS'!$P$6,T61-(T61*R62),T61)</f>
        <v/>
      </c>
      <c r="U62" s="444"/>
      <c r="V62" s="447"/>
    </row>
    <row r="63" spans="1:26" ht="29.45" customHeight="1">
      <c r="A63" s="448" t="str">
        <f>'2 CONTEXTO E IDENTIFICACIÓN'!A19</f>
        <v>R13</v>
      </c>
      <c r="B63" s="451" t="str">
        <f>+'2 CONTEXTO E IDENTIFICACIÓN'!E19</f>
        <v xml:space="preserve">  </v>
      </c>
      <c r="C63" s="454" t="str">
        <f>+'3 PROBABIL E IMPACTO INHERENTE'!E20</f>
        <v/>
      </c>
      <c r="D63" s="457" t="str">
        <f>+'3 PROBABIL E IMPACTO INHERENTE'!M20</f>
        <v/>
      </c>
      <c r="E63" s="63">
        <v>1</v>
      </c>
      <c r="F63" s="66"/>
      <c r="G63" s="66"/>
      <c r="H63" s="66"/>
      <c r="I63" s="278" t="str">
        <f t="shared" si="16"/>
        <v xml:space="preserve">  </v>
      </c>
      <c r="J63" s="5"/>
      <c r="K63" s="59" t="str">
        <f>+IF(J63='11 FORMULAS'!$E$4,'11 FORMULAS'!$F$4,IF(J63='11 FORMULAS'!$E$5,'11 FORMULAS'!$F$5,IF(J63='11 FORMULAS'!$E$6,'11 FORMULAS'!$F$6,"")))</f>
        <v/>
      </c>
      <c r="L63" s="59" t="str">
        <f>+IF(OR(J63='11 FORMULAS'!$O$4,J63='11 FORMULAS'!$O$5),'11 FORMULAS'!$P$5,IF(J63='11 FORMULAS'!$O$6,'11 FORMULAS'!$P$6,""))</f>
        <v/>
      </c>
      <c r="M63" s="5"/>
      <c r="N63" s="59" t="str">
        <f>+IF(M63='11 FORMULAS'!$H$4,'11 FORMULAS'!$I$4,IF(M63='11 FORMULAS'!$H$5,'11 FORMULAS'!$I$5,""))</f>
        <v/>
      </c>
      <c r="O63" s="6"/>
      <c r="P63" s="6"/>
      <c r="Q63" s="6"/>
      <c r="R63" s="286" t="str">
        <f>+IFERROR(K63+N63,"")</f>
        <v/>
      </c>
      <c r="S63" s="286" t="str">
        <f>IF(L63='11 FORMULAS'!$P$5,C63-(C63*R63),C63)</f>
        <v/>
      </c>
      <c r="T63" s="286" t="str">
        <f>IF(L63='11 FORMULAS'!$P$6,D63-(D63*R63),D63)</f>
        <v/>
      </c>
      <c r="U63" s="442" t="str">
        <f>+IF(S66="","",S66)</f>
        <v/>
      </c>
      <c r="V63" s="445" t="str">
        <f>+IF(T66="","",T66)</f>
        <v/>
      </c>
      <c r="X63" s="283"/>
      <c r="Y63" s="284"/>
      <c r="Z63" s="284"/>
    </row>
    <row r="64" spans="1:26" ht="29.45" customHeight="1">
      <c r="A64" s="449"/>
      <c r="B64" s="452"/>
      <c r="C64" s="455"/>
      <c r="D64" s="458"/>
      <c r="E64" s="64">
        <v>2</v>
      </c>
      <c r="F64" s="207"/>
      <c r="G64" s="207"/>
      <c r="H64" s="207"/>
      <c r="I64" s="279" t="str">
        <f t="shared" si="16"/>
        <v xml:space="preserve">  </v>
      </c>
      <c r="J64" s="1"/>
      <c r="K64" s="60" t="str">
        <f>+IF(J64='11 FORMULAS'!$E$4,'11 FORMULAS'!$F$4,IF(J64='11 FORMULAS'!$E$5,'11 FORMULAS'!$F$5,IF(J64='11 FORMULAS'!$E$6,'11 FORMULAS'!$F$6,"")))</f>
        <v/>
      </c>
      <c r="L64" s="60" t="str">
        <f>+IF(OR(J64='11 FORMULAS'!$O$4,J64='11 FORMULAS'!$O$5),'11 FORMULAS'!$P$5,IF(J64='11 FORMULAS'!$O$6,'11 FORMULAS'!$P$6,""))</f>
        <v/>
      </c>
      <c r="M64" s="1"/>
      <c r="N64" s="60" t="str">
        <f>+IF(M64='11 FORMULAS'!$H$4,'11 FORMULAS'!$I$4,IF(M64='11 FORMULAS'!$H$5,'11 FORMULAS'!$I$5,""))</f>
        <v/>
      </c>
      <c r="O64" s="4"/>
      <c r="P64" s="4"/>
      <c r="Q64" s="4"/>
      <c r="R64" s="287" t="str">
        <f t="shared" ref="R64" si="29">+IFERROR(K64+N64,"")</f>
        <v/>
      </c>
      <c r="S64" s="287" t="str">
        <f>IF(L64='11 FORMULAS'!$P$5,S63-(S63*R64),S63)</f>
        <v/>
      </c>
      <c r="T64" s="287" t="str">
        <f>IF(L64='11 FORMULAS'!$P$6,T63-(T63*R64),T63)</f>
        <v/>
      </c>
      <c r="U64" s="443"/>
      <c r="V64" s="446"/>
      <c r="X64" s="283"/>
      <c r="Y64" s="284"/>
      <c r="Z64" s="284"/>
    </row>
    <row r="65" spans="1:26" ht="29.45" customHeight="1">
      <c r="A65" s="449"/>
      <c r="B65" s="452"/>
      <c r="C65" s="455"/>
      <c r="D65" s="458"/>
      <c r="E65" s="64">
        <v>3</v>
      </c>
      <c r="F65" s="207"/>
      <c r="G65" s="207"/>
      <c r="H65" s="207"/>
      <c r="I65" s="279" t="str">
        <f t="shared" si="16"/>
        <v xml:space="preserve">  </v>
      </c>
      <c r="J65" s="1"/>
      <c r="K65" s="60" t="str">
        <f>+IF(J65='11 FORMULAS'!$E$4,'11 FORMULAS'!$F$4,IF(J65='11 FORMULAS'!$E$5,'11 FORMULAS'!$F$5,IF(J65='11 FORMULAS'!$E$6,'11 FORMULAS'!$F$6,"")))</f>
        <v/>
      </c>
      <c r="L65" s="60" t="str">
        <f>+IF(OR(J65='11 FORMULAS'!$O$4,J65='11 FORMULAS'!$O$5),'11 FORMULAS'!$P$5,IF(J65='11 FORMULAS'!$O$6,'11 FORMULAS'!$P$6,""))</f>
        <v/>
      </c>
      <c r="M65" s="1"/>
      <c r="N65" s="60" t="str">
        <f>+IF(M65='11 FORMULAS'!$H$4,'11 FORMULAS'!$I$4,IF(M65='11 FORMULAS'!$H$5,'11 FORMULAS'!$I$5,""))</f>
        <v/>
      </c>
      <c r="O65" s="4"/>
      <c r="P65" s="4"/>
      <c r="Q65" s="4"/>
      <c r="R65" s="287" t="str">
        <f>+IFERROR(K65+N65,"")</f>
        <v/>
      </c>
      <c r="S65" s="287" t="str">
        <f>IF(L65='11 FORMULAS'!$P$5,S64-(S64*R65),S64)</f>
        <v/>
      </c>
      <c r="T65" s="287" t="str">
        <f>IF(L65='11 FORMULAS'!$P$6,T64-(T64*R65),T64)</f>
        <v/>
      </c>
      <c r="U65" s="443"/>
      <c r="V65" s="446"/>
      <c r="X65" s="283"/>
      <c r="Y65" s="284"/>
      <c r="Z65" s="284"/>
    </row>
    <row r="66" spans="1:26" ht="29.45" customHeight="1" thickBot="1">
      <c r="A66" s="450"/>
      <c r="B66" s="453"/>
      <c r="C66" s="456"/>
      <c r="D66" s="459"/>
      <c r="E66" s="65">
        <v>4</v>
      </c>
      <c r="F66" s="208"/>
      <c r="G66" s="208"/>
      <c r="H66" s="208"/>
      <c r="I66" s="280" t="str">
        <f t="shared" si="16"/>
        <v xml:space="preserve">  </v>
      </c>
      <c r="J66" s="7"/>
      <c r="K66" s="61" t="str">
        <f>+IF(J66='11 FORMULAS'!$E$4,'11 FORMULAS'!$F$4,IF(J66='11 FORMULAS'!$E$5,'11 FORMULAS'!$F$5,IF(J66='11 FORMULAS'!$E$6,'11 FORMULAS'!$F$6,"")))</f>
        <v/>
      </c>
      <c r="L66" s="61" t="str">
        <f>+IF(OR(J66='11 FORMULAS'!$O$4,J66='11 FORMULAS'!$O$5),'11 FORMULAS'!$P$5,IF(J66='11 FORMULAS'!$O$6,'11 FORMULAS'!$P$6,""))</f>
        <v/>
      </c>
      <c r="M66" s="7"/>
      <c r="N66" s="61" t="str">
        <f>+IF(M66='11 FORMULAS'!$H$4,'11 FORMULAS'!$I$4,IF(M66='11 FORMULAS'!$H$5,'11 FORMULAS'!$I$5,""))</f>
        <v/>
      </c>
      <c r="O66" s="8"/>
      <c r="P66" s="8"/>
      <c r="Q66" s="8"/>
      <c r="R66" s="288" t="str">
        <f t="shared" ref="R66" si="30">+IFERROR(K66+N66,"")</f>
        <v/>
      </c>
      <c r="S66" s="288" t="str">
        <f>IF(L66='11 FORMULAS'!$P$5,S65-(S65*R66),S65)</f>
        <v/>
      </c>
      <c r="T66" s="288" t="str">
        <f>IF(L66='11 FORMULAS'!$P$6,T65-(T65*R66),T65)</f>
        <v/>
      </c>
      <c r="U66" s="444"/>
      <c r="V66" s="447"/>
    </row>
    <row r="67" spans="1:26" ht="29.45" customHeight="1">
      <c r="A67" s="448" t="str">
        <f>'2 CONTEXTO E IDENTIFICACIÓN'!A20</f>
        <v>R16</v>
      </c>
      <c r="B67" s="451" t="str">
        <f>+'2 CONTEXTO E IDENTIFICACIÓN'!E20</f>
        <v xml:space="preserve">  </v>
      </c>
      <c r="C67" s="454" t="str">
        <f>+'3 PROBABIL E IMPACTO INHERENTE'!E21</f>
        <v/>
      </c>
      <c r="D67" s="457" t="str">
        <f>+'3 PROBABIL E IMPACTO INHERENTE'!M21</f>
        <v/>
      </c>
      <c r="E67" s="63">
        <v>1</v>
      </c>
      <c r="F67" s="66"/>
      <c r="G67" s="66"/>
      <c r="H67" s="66"/>
      <c r="I67" s="278" t="str">
        <f t="shared" si="16"/>
        <v xml:space="preserve">  </v>
      </c>
      <c r="J67" s="5"/>
      <c r="K67" s="59" t="str">
        <f>+IF(J67='11 FORMULAS'!$E$4,'11 FORMULAS'!$F$4,IF(J67='11 FORMULAS'!$E$5,'11 FORMULAS'!$F$5,IF(J67='11 FORMULAS'!$E$6,'11 FORMULAS'!$F$6,"")))</f>
        <v/>
      </c>
      <c r="L67" s="59" t="str">
        <f>+IF(OR(J67='11 FORMULAS'!$O$4,J67='11 FORMULAS'!$O$5),'11 FORMULAS'!$P$5,IF(J67='11 FORMULAS'!$O$6,'11 FORMULAS'!$P$6,""))</f>
        <v/>
      </c>
      <c r="M67" s="5"/>
      <c r="N67" s="59" t="str">
        <f>+IF(M67='11 FORMULAS'!$H$4,'11 FORMULAS'!$I$4,IF(M67='11 FORMULAS'!$H$5,'11 FORMULAS'!$I$5,""))</f>
        <v/>
      </c>
      <c r="O67" s="6"/>
      <c r="P67" s="6"/>
      <c r="Q67" s="6"/>
      <c r="R67" s="286" t="str">
        <f>+IFERROR(K67+N67,"")</f>
        <v/>
      </c>
      <c r="S67" s="286" t="str">
        <f>IF(L67='11 FORMULAS'!$P$5,C67-(C67*R67),C67)</f>
        <v/>
      </c>
      <c r="T67" s="286" t="str">
        <f>IF(L67='11 FORMULAS'!$P$6,D67-(D67*R67),D67)</f>
        <v/>
      </c>
      <c r="U67" s="442" t="str">
        <f>+IF(S70="","",S70)</f>
        <v/>
      </c>
      <c r="V67" s="445" t="str">
        <f>+IF(T70="","",T70)</f>
        <v/>
      </c>
      <c r="X67" s="283"/>
      <c r="Y67" s="284"/>
      <c r="Z67" s="284"/>
    </row>
    <row r="68" spans="1:26" ht="29.45" customHeight="1">
      <c r="A68" s="449"/>
      <c r="B68" s="452"/>
      <c r="C68" s="455"/>
      <c r="D68" s="458"/>
      <c r="E68" s="64">
        <v>2</v>
      </c>
      <c r="F68" s="207"/>
      <c r="G68" s="207"/>
      <c r="H68" s="207"/>
      <c r="I68" s="279" t="str">
        <f t="shared" si="16"/>
        <v xml:space="preserve">  </v>
      </c>
      <c r="J68" s="1"/>
      <c r="K68" s="60" t="str">
        <f>+IF(J68='11 FORMULAS'!$E$4,'11 FORMULAS'!$F$4,IF(J68='11 FORMULAS'!$E$5,'11 FORMULAS'!$F$5,IF(J68='11 FORMULAS'!$E$6,'11 FORMULAS'!$F$6,"")))</f>
        <v/>
      </c>
      <c r="L68" s="60" t="str">
        <f>+IF(OR(J68='11 FORMULAS'!$O$4,J68='11 FORMULAS'!$O$5),'11 FORMULAS'!$P$5,IF(J68='11 FORMULAS'!$O$6,'11 FORMULAS'!$P$6,""))</f>
        <v/>
      </c>
      <c r="M68" s="1"/>
      <c r="N68" s="60" t="str">
        <f>+IF(M68='11 FORMULAS'!$H$4,'11 FORMULAS'!$I$4,IF(M68='11 FORMULAS'!$H$5,'11 FORMULAS'!$I$5,""))</f>
        <v/>
      </c>
      <c r="O68" s="4"/>
      <c r="P68" s="4"/>
      <c r="Q68" s="4"/>
      <c r="R68" s="287" t="str">
        <f t="shared" ref="R68" si="31">+IFERROR(K68+N68,"")</f>
        <v/>
      </c>
      <c r="S68" s="287" t="str">
        <f>IF(L68='11 FORMULAS'!$P$5,S67-(S67*R68),S67)</f>
        <v/>
      </c>
      <c r="T68" s="287" t="str">
        <f>IF(L68='11 FORMULAS'!$P$6,T67-(T67*R68),T67)</f>
        <v/>
      </c>
      <c r="U68" s="443"/>
      <c r="V68" s="446"/>
      <c r="X68" s="283"/>
      <c r="Y68" s="284"/>
      <c r="Z68" s="284"/>
    </row>
    <row r="69" spans="1:26" ht="29.45" customHeight="1">
      <c r="A69" s="449"/>
      <c r="B69" s="452"/>
      <c r="C69" s="455"/>
      <c r="D69" s="458"/>
      <c r="E69" s="64">
        <v>3</v>
      </c>
      <c r="F69" s="207"/>
      <c r="G69" s="207"/>
      <c r="H69" s="207"/>
      <c r="I69" s="279" t="str">
        <f t="shared" si="16"/>
        <v xml:space="preserve">  </v>
      </c>
      <c r="J69" s="1"/>
      <c r="K69" s="60" t="str">
        <f>+IF(J69='11 FORMULAS'!$E$4,'11 FORMULAS'!$F$4,IF(J69='11 FORMULAS'!$E$5,'11 FORMULAS'!$F$5,IF(J69='11 FORMULAS'!$E$6,'11 FORMULAS'!$F$6,"")))</f>
        <v/>
      </c>
      <c r="L69" s="60" t="str">
        <f>+IF(OR(J69='11 FORMULAS'!$O$4,J69='11 FORMULAS'!$O$5),'11 FORMULAS'!$P$5,IF(J69='11 FORMULAS'!$O$6,'11 FORMULAS'!$P$6,""))</f>
        <v/>
      </c>
      <c r="M69" s="1"/>
      <c r="N69" s="60" t="str">
        <f>+IF(M69='11 FORMULAS'!$H$4,'11 FORMULAS'!$I$4,IF(M69='11 FORMULAS'!$H$5,'11 FORMULAS'!$I$5,""))</f>
        <v/>
      </c>
      <c r="O69" s="4"/>
      <c r="P69" s="4"/>
      <c r="Q69" s="4"/>
      <c r="R69" s="287" t="str">
        <f>+IFERROR(K69+N69,"")</f>
        <v/>
      </c>
      <c r="S69" s="287" t="str">
        <f>IF(L69='11 FORMULAS'!$P$5,S68-(S68*R69),S68)</f>
        <v/>
      </c>
      <c r="T69" s="287" t="str">
        <f>IF(L69='11 FORMULAS'!$P$6,T68-(T68*R69),T68)</f>
        <v/>
      </c>
      <c r="U69" s="443"/>
      <c r="V69" s="446"/>
      <c r="X69" s="283"/>
      <c r="Y69" s="284"/>
      <c r="Z69" s="284"/>
    </row>
    <row r="70" spans="1:26" ht="29.45" customHeight="1" thickBot="1">
      <c r="A70" s="450"/>
      <c r="B70" s="453"/>
      <c r="C70" s="456"/>
      <c r="D70" s="459"/>
      <c r="E70" s="65">
        <v>4</v>
      </c>
      <c r="F70" s="208"/>
      <c r="G70" s="208"/>
      <c r="H70" s="208"/>
      <c r="I70" s="280" t="str">
        <f t="shared" si="16"/>
        <v xml:space="preserve">  </v>
      </c>
      <c r="J70" s="7"/>
      <c r="K70" s="61" t="str">
        <f>+IF(J70='11 FORMULAS'!$E$4,'11 FORMULAS'!$F$4,IF(J70='11 FORMULAS'!$E$5,'11 FORMULAS'!$F$5,IF(J70='11 FORMULAS'!$E$6,'11 FORMULAS'!$F$6,"")))</f>
        <v/>
      </c>
      <c r="L70" s="61" t="str">
        <f>+IF(OR(J70='11 FORMULAS'!$O$4,J70='11 FORMULAS'!$O$5),'11 FORMULAS'!$P$5,IF(J70='11 FORMULAS'!$O$6,'11 FORMULAS'!$P$6,""))</f>
        <v/>
      </c>
      <c r="M70" s="7"/>
      <c r="N70" s="61" t="str">
        <f>+IF(M70='11 FORMULAS'!$H$4,'11 FORMULAS'!$I$4,IF(M70='11 FORMULAS'!$H$5,'11 FORMULAS'!$I$5,""))</f>
        <v/>
      </c>
      <c r="O70" s="8"/>
      <c r="P70" s="8"/>
      <c r="Q70" s="8"/>
      <c r="R70" s="288" t="str">
        <f t="shared" ref="R70" si="32">+IFERROR(K70+N70,"")</f>
        <v/>
      </c>
      <c r="S70" s="288" t="str">
        <f>IF(L70='11 FORMULAS'!$P$5,S69-(S69*R70),S69)</f>
        <v/>
      </c>
      <c r="T70" s="288" t="str">
        <f>IF(L70='11 FORMULAS'!$P$6,T69-(T69*R70),T69)</f>
        <v/>
      </c>
      <c r="U70" s="444"/>
      <c r="V70" s="447"/>
    </row>
    <row r="71" spans="1:26" ht="29.45" customHeight="1">
      <c r="A71" s="448" t="str">
        <f>'2 CONTEXTO E IDENTIFICACIÓN'!A21</f>
        <v>R17</v>
      </c>
      <c r="B71" s="451" t="str">
        <f>+'2 CONTEXTO E IDENTIFICACIÓN'!E21</f>
        <v xml:space="preserve">  </v>
      </c>
      <c r="C71" s="454" t="str">
        <f>+'3 PROBABIL E IMPACTO INHERENTE'!E22</f>
        <v/>
      </c>
      <c r="D71" s="457" t="str">
        <f>+'3 PROBABIL E IMPACTO INHERENTE'!M22</f>
        <v/>
      </c>
      <c r="E71" s="63">
        <v>1</v>
      </c>
      <c r="F71" s="66"/>
      <c r="G71" s="66"/>
      <c r="H71" s="66"/>
      <c r="I71" s="278" t="str">
        <f t="shared" ref="I71:I86" si="33">+CONCATENATE(F71," ",G71," ",H71)</f>
        <v xml:space="preserve">  </v>
      </c>
      <c r="J71" s="5"/>
      <c r="K71" s="59" t="str">
        <f>+IF(J71='11 FORMULAS'!$E$4,'11 FORMULAS'!$F$4,IF(J71='11 FORMULAS'!$E$5,'11 FORMULAS'!$F$5,IF(J71='11 FORMULAS'!$E$6,'11 FORMULAS'!$F$6,"")))</f>
        <v/>
      </c>
      <c r="L71" s="59" t="str">
        <f>+IF(OR(J71='11 FORMULAS'!$O$4,J71='11 FORMULAS'!$O$5),'11 FORMULAS'!$P$5,IF(J71='11 FORMULAS'!$O$6,'11 FORMULAS'!$P$6,""))</f>
        <v/>
      </c>
      <c r="M71" s="5"/>
      <c r="N71" s="59" t="str">
        <f>+IF(M71='11 FORMULAS'!$H$4,'11 FORMULAS'!$I$4,IF(M71='11 FORMULAS'!$H$5,'11 FORMULAS'!$I$5,""))</f>
        <v/>
      </c>
      <c r="O71" s="6"/>
      <c r="P71" s="6"/>
      <c r="Q71" s="6"/>
      <c r="R71" s="286" t="str">
        <f>+IFERROR(K71+N71,"")</f>
        <v/>
      </c>
      <c r="S71" s="286" t="str">
        <f>IF(L71='11 FORMULAS'!$P$5,C71-(C71*R71),C71)</f>
        <v/>
      </c>
      <c r="T71" s="286" t="str">
        <f>IF(L71='11 FORMULAS'!$P$6,D71-(D71*R71),D71)</f>
        <v/>
      </c>
      <c r="U71" s="442" t="str">
        <f>+IF(S74="","",S74)</f>
        <v/>
      </c>
      <c r="V71" s="445" t="str">
        <f>+IF(T74="","",T74)</f>
        <v/>
      </c>
      <c r="X71" s="283"/>
      <c r="Y71" s="284"/>
      <c r="Z71" s="284"/>
    </row>
    <row r="72" spans="1:26" ht="29.45" customHeight="1">
      <c r="A72" s="449"/>
      <c r="B72" s="452"/>
      <c r="C72" s="455"/>
      <c r="D72" s="458"/>
      <c r="E72" s="64">
        <v>2</v>
      </c>
      <c r="F72" s="207"/>
      <c r="G72" s="207"/>
      <c r="H72" s="207"/>
      <c r="I72" s="279" t="str">
        <f t="shared" si="33"/>
        <v xml:space="preserve">  </v>
      </c>
      <c r="J72" s="1"/>
      <c r="K72" s="60" t="str">
        <f>+IF(J72='11 FORMULAS'!$E$4,'11 FORMULAS'!$F$4,IF(J72='11 FORMULAS'!$E$5,'11 FORMULAS'!$F$5,IF(J72='11 FORMULAS'!$E$6,'11 FORMULAS'!$F$6,"")))</f>
        <v/>
      </c>
      <c r="L72" s="60" t="str">
        <f>+IF(OR(J72='11 FORMULAS'!$O$4,J72='11 FORMULAS'!$O$5),'11 FORMULAS'!$P$5,IF(J72='11 FORMULAS'!$O$6,'11 FORMULAS'!$P$6,""))</f>
        <v/>
      </c>
      <c r="M72" s="1"/>
      <c r="N72" s="60" t="str">
        <f>+IF(M72='11 FORMULAS'!$H$4,'11 FORMULAS'!$I$4,IF(M72='11 FORMULAS'!$H$5,'11 FORMULAS'!$I$5,""))</f>
        <v/>
      </c>
      <c r="O72" s="4"/>
      <c r="P72" s="4"/>
      <c r="Q72" s="4"/>
      <c r="R72" s="287" t="str">
        <f t="shared" ref="R72" si="34">+IFERROR(K72+N72,"")</f>
        <v/>
      </c>
      <c r="S72" s="287" t="str">
        <f>IF(L72='11 FORMULAS'!$P$5,S71-(S71*R72),S71)</f>
        <v/>
      </c>
      <c r="T72" s="287" t="str">
        <f>IF(L72='11 FORMULAS'!$P$6,T71-(T71*R72),T71)</f>
        <v/>
      </c>
      <c r="U72" s="443"/>
      <c r="V72" s="446"/>
      <c r="X72" s="283"/>
      <c r="Y72" s="284"/>
      <c r="Z72" s="284"/>
    </row>
    <row r="73" spans="1:26" ht="29.45" customHeight="1">
      <c r="A73" s="449"/>
      <c r="B73" s="452"/>
      <c r="C73" s="455"/>
      <c r="D73" s="458"/>
      <c r="E73" s="64">
        <v>3</v>
      </c>
      <c r="F73" s="207"/>
      <c r="G73" s="207"/>
      <c r="H73" s="207"/>
      <c r="I73" s="279" t="str">
        <f t="shared" si="33"/>
        <v xml:space="preserve">  </v>
      </c>
      <c r="J73" s="1"/>
      <c r="K73" s="60" t="str">
        <f>+IF(J73='11 FORMULAS'!$E$4,'11 FORMULAS'!$F$4,IF(J73='11 FORMULAS'!$E$5,'11 FORMULAS'!$F$5,IF(J73='11 FORMULAS'!$E$6,'11 FORMULAS'!$F$6,"")))</f>
        <v/>
      </c>
      <c r="L73" s="60" t="str">
        <f>+IF(OR(J73='11 FORMULAS'!$O$4,J73='11 FORMULAS'!$O$5),'11 FORMULAS'!$P$5,IF(J73='11 FORMULAS'!$O$6,'11 FORMULAS'!$P$6,""))</f>
        <v/>
      </c>
      <c r="M73" s="1"/>
      <c r="N73" s="60" t="str">
        <f>+IF(M73='11 FORMULAS'!$H$4,'11 FORMULAS'!$I$4,IF(M73='11 FORMULAS'!$H$5,'11 FORMULAS'!$I$5,""))</f>
        <v/>
      </c>
      <c r="O73" s="4"/>
      <c r="P73" s="4"/>
      <c r="Q73" s="4"/>
      <c r="R73" s="287" t="str">
        <f>+IFERROR(K73+N73,"")</f>
        <v/>
      </c>
      <c r="S73" s="287" t="str">
        <f>IF(L73='11 FORMULAS'!$P$5,S72-(S72*R73),S72)</f>
        <v/>
      </c>
      <c r="T73" s="287" t="str">
        <f>IF(L73='11 FORMULAS'!$P$6,T72-(T72*R73),T72)</f>
        <v/>
      </c>
      <c r="U73" s="443"/>
      <c r="V73" s="446"/>
      <c r="X73" s="283"/>
      <c r="Y73" s="284"/>
      <c r="Z73" s="284"/>
    </row>
    <row r="74" spans="1:26" ht="29.45" customHeight="1" thickBot="1">
      <c r="A74" s="450"/>
      <c r="B74" s="453"/>
      <c r="C74" s="456"/>
      <c r="D74" s="459"/>
      <c r="E74" s="65">
        <v>4</v>
      </c>
      <c r="F74" s="208"/>
      <c r="G74" s="208"/>
      <c r="H74" s="208"/>
      <c r="I74" s="280" t="str">
        <f t="shared" si="33"/>
        <v xml:space="preserve">  </v>
      </c>
      <c r="J74" s="7"/>
      <c r="K74" s="61" t="str">
        <f>+IF(J74='11 FORMULAS'!$E$4,'11 FORMULAS'!$F$4,IF(J74='11 FORMULAS'!$E$5,'11 FORMULAS'!$F$5,IF(J74='11 FORMULAS'!$E$6,'11 FORMULAS'!$F$6,"")))</f>
        <v/>
      </c>
      <c r="L74" s="61" t="str">
        <f>+IF(OR(J74='11 FORMULAS'!$O$4,J74='11 FORMULAS'!$O$5),'11 FORMULAS'!$P$5,IF(J74='11 FORMULAS'!$O$6,'11 FORMULAS'!$P$6,""))</f>
        <v/>
      </c>
      <c r="M74" s="7"/>
      <c r="N74" s="61" t="str">
        <f>+IF(M74='11 FORMULAS'!$H$4,'11 FORMULAS'!$I$4,IF(M74='11 FORMULAS'!$H$5,'11 FORMULAS'!$I$5,""))</f>
        <v/>
      </c>
      <c r="O74" s="8"/>
      <c r="P74" s="8"/>
      <c r="Q74" s="8"/>
      <c r="R74" s="288" t="str">
        <f t="shared" ref="R74" si="35">+IFERROR(K74+N74,"")</f>
        <v/>
      </c>
      <c r="S74" s="288" t="str">
        <f>IF(L74='11 FORMULAS'!$P$5,S73-(S73*R74),S73)</f>
        <v/>
      </c>
      <c r="T74" s="288" t="str">
        <f>IF(L74='11 FORMULAS'!$P$6,T73-(T73*R74),T73)</f>
        <v/>
      </c>
      <c r="U74" s="444"/>
      <c r="V74" s="447"/>
    </row>
    <row r="75" spans="1:26" ht="29.45" customHeight="1">
      <c r="A75" s="448" t="str">
        <f>'2 CONTEXTO E IDENTIFICACIÓN'!A22</f>
        <v>R18</v>
      </c>
      <c r="B75" s="451" t="str">
        <f>+'2 CONTEXTO E IDENTIFICACIÓN'!E22</f>
        <v xml:space="preserve">  </v>
      </c>
      <c r="C75" s="454" t="str">
        <f>+'3 PROBABIL E IMPACTO INHERENTE'!E23</f>
        <v/>
      </c>
      <c r="D75" s="457" t="str">
        <f>+'3 PROBABIL E IMPACTO INHERENTE'!M23</f>
        <v/>
      </c>
      <c r="E75" s="63">
        <v>1</v>
      </c>
      <c r="F75" s="66"/>
      <c r="G75" s="66"/>
      <c r="H75" s="66"/>
      <c r="I75" s="278" t="str">
        <f t="shared" si="33"/>
        <v xml:space="preserve">  </v>
      </c>
      <c r="J75" s="5"/>
      <c r="K75" s="59" t="str">
        <f>+IF(J75='11 FORMULAS'!$E$4,'11 FORMULAS'!$F$4,IF(J75='11 FORMULAS'!$E$5,'11 FORMULAS'!$F$5,IF(J75='11 FORMULAS'!$E$6,'11 FORMULAS'!$F$6,"")))</f>
        <v/>
      </c>
      <c r="L75" s="59" t="str">
        <f>+IF(OR(J75='11 FORMULAS'!$O$4,J75='11 FORMULAS'!$O$5),'11 FORMULAS'!$P$5,IF(J75='11 FORMULAS'!$O$6,'11 FORMULAS'!$P$6,""))</f>
        <v/>
      </c>
      <c r="M75" s="5"/>
      <c r="N75" s="59" t="str">
        <f>+IF(M75='11 FORMULAS'!$H$4,'11 FORMULAS'!$I$4,IF(M75='11 FORMULAS'!$H$5,'11 FORMULAS'!$I$5,""))</f>
        <v/>
      </c>
      <c r="O75" s="6"/>
      <c r="P75" s="6"/>
      <c r="Q75" s="6"/>
      <c r="R75" s="286" t="str">
        <f>+IFERROR(K75+N75,"")</f>
        <v/>
      </c>
      <c r="S75" s="286" t="str">
        <f>IF(L75='11 FORMULAS'!$P$5,C75-(C75*R75),C75)</f>
        <v/>
      </c>
      <c r="T75" s="286" t="str">
        <f>IF(L75='11 FORMULAS'!$P$6,D75-(D75*R75),D75)</f>
        <v/>
      </c>
      <c r="U75" s="442" t="str">
        <f>+IF(S78="","",S78)</f>
        <v/>
      </c>
      <c r="V75" s="445" t="str">
        <f>+IF(T78="","",T78)</f>
        <v/>
      </c>
      <c r="X75" s="283"/>
      <c r="Y75" s="284"/>
      <c r="Z75" s="284"/>
    </row>
    <row r="76" spans="1:26" ht="29.45" customHeight="1">
      <c r="A76" s="449"/>
      <c r="B76" s="452"/>
      <c r="C76" s="455"/>
      <c r="D76" s="458"/>
      <c r="E76" s="64">
        <v>2</v>
      </c>
      <c r="F76" s="207"/>
      <c r="G76" s="207"/>
      <c r="H76" s="207"/>
      <c r="I76" s="279" t="str">
        <f t="shared" si="33"/>
        <v xml:space="preserve">  </v>
      </c>
      <c r="J76" s="1"/>
      <c r="K76" s="60" t="str">
        <f>+IF(J76='11 FORMULAS'!$E$4,'11 FORMULAS'!$F$4,IF(J76='11 FORMULAS'!$E$5,'11 FORMULAS'!$F$5,IF(J76='11 FORMULAS'!$E$6,'11 FORMULAS'!$F$6,"")))</f>
        <v/>
      </c>
      <c r="L76" s="60" t="str">
        <f>+IF(OR(J76='11 FORMULAS'!$O$4,J76='11 FORMULAS'!$O$5),'11 FORMULAS'!$P$5,IF(J76='11 FORMULAS'!$O$6,'11 FORMULAS'!$P$6,""))</f>
        <v/>
      </c>
      <c r="M76" s="1"/>
      <c r="N76" s="60" t="str">
        <f>+IF(M76='11 FORMULAS'!$H$4,'11 FORMULAS'!$I$4,IF(M76='11 FORMULAS'!$H$5,'11 FORMULAS'!$I$5,""))</f>
        <v/>
      </c>
      <c r="O76" s="4"/>
      <c r="P76" s="4"/>
      <c r="Q76" s="4"/>
      <c r="R76" s="287" t="str">
        <f t="shared" ref="R76" si="36">+IFERROR(K76+N76,"")</f>
        <v/>
      </c>
      <c r="S76" s="287" t="str">
        <f>IF(L76='11 FORMULAS'!$P$5,S75-(S75*R76),S75)</f>
        <v/>
      </c>
      <c r="T76" s="287" t="str">
        <f>IF(L76='11 FORMULAS'!$P$6,T75-(T75*R76),T75)</f>
        <v/>
      </c>
      <c r="U76" s="443"/>
      <c r="V76" s="446"/>
      <c r="X76" s="283"/>
      <c r="Y76" s="284"/>
      <c r="Z76" s="284"/>
    </row>
    <row r="77" spans="1:26" ht="29.45" customHeight="1">
      <c r="A77" s="449"/>
      <c r="B77" s="452"/>
      <c r="C77" s="455"/>
      <c r="D77" s="458"/>
      <c r="E77" s="64">
        <v>3</v>
      </c>
      <c r="F77" s="207"/>
      <c r="G77" s="207"/>
      <c r="H77" s="207"/>
      <c r="I77" s="279" t="str">
        <f t="shared" si="33"/>
        <v xml:space="preserve">  </v>
      </c>
      <c r="J77" s="1"/>
      <c r="K77" s="60" t="str">
        <f>+IF(J77='11 FORMULAS'!$E$4,'11 FORMULAS'!$F$4,IF(J77='11 FORMULAS'!$E$5,'11 FORMULAS'!$F$5,IF(J77='11 FORMULAS'!$E$6,'11 FORMULAS'!$F$6,"")))</f>
        <v/>
      </c>
      <c r="L77" s="60" t="str">
        <f>+IF(OR(J77='11 FORMULAS'!$O$4,J77='11 FORMULAS'!$O$5),'11 FORMULAS'!$P$5,IF(J77='11 FORMULAS'!$O$6,'11 FORMULAS'!$P$6,""))</f>
        <v/>
      </c>
      <c r="M77" s="1"/>
      <c r="N77" s="60" t="str">
        <f>+IF(M77='11 FORMULAS'!$H$4,'11 FORMULAS'!$I$4,IF(M77='11 FORMULAS'!$H$5,'11 FORMULAS'!$I$5,""))</f>
        <v/>
      </c>
      <c r="O77" s="4"/>
      <c r="P77" s="4"/>
      <c r="Q77" s="4"/>
      <c r="R77" s="287" t="str">
        <f>+IFERROR(K77+N77,"")</f>
        <v/>
      </c>
      <c r="S77" s="287" t="str">
        <f>IF(L77='11 FORMULAS'!$P$5,S76-(S76*R77),S76)</f>
        <v/>
      </c>
      <c r="T77" s="287" t="str">
        <f>IF(L77='11 FORMULAS'!$P$6,T76-(T76*R77),T76)</f>
        <v/>
      </c>
      <c r="U77" s="443"/>
      <c r="V77" s="446"/>
      <c r="X77" s="283"/>
      <c r="Y77" s="284"/>
      <c r="Z77" s="284"/>
    </row>
    <row r="78" spans="1:26" ht="29.45" customHeight="1" thickBot="1">
      <c r="A78" s="450"/>
      <c r="B78" s="453"/>
      <c r="C78" s="456"/>
      <c r="D78" s="459"/>
      <c r="E78" s="65">
        <v>4</v>
      </c>
      <c r="F78" s="208"/>
      <c r="G78" s="208"/>
      <c r="H78" s="208"/>
      <c r="I78" s="280" t="str">
        <f t="shared" si="33"/>
        <v xml:space="preserve">  </v>
      </c>
      <c r="J78" s="7"/>
      <c r="K78" s="61" t="str">
        <f>+IF(J78='11 FORMULAS'!$E$4,'11 FORMULAS'!$F$4,IF(J78='11 FORMULAS'!$E$5,'11 FORMULAS'!$F$5,IF(J78='11 FORMULAS'!$E$6,'11 FORMULAS'!$F$6,"")))</f>
        <v/>
      </c>
      <c r="L78" s="61" t="str">
        <f>+IF(OR(J78='11 FORMULAS'!$O$4,J78='11 FORMULAS'!$O$5),'11 FORMULAS'!$P$5,IF(J78='11 FORMULAS'!$O$6,'11 FORMULAS'!$P$6,""))</f>
        <v/>
      </c>
      <c r="M78" s="7"/>
      <c r="N78" s="61" t="str">
        <f>+IF(M78='11 FORMULAS'!$H$4,'11 FORMULAS'!$I$4,IF(M78='11 FORMULAS'!$H$5,'11 FORMULAS'!$I$5,""))</f>
        <v/>
      </c>
      <c r="O78" s="8"/>
      <c r="P78" s="8"/>
      <c r="Q78" s="8"/>
      <c r="R78" s="288" t="str">
        <f t="shared" ref="R78" si="37">+IFERROR(K78+N78,"")</f>
        <v/>
      </c>
      <c r="S78" s="288" t="str">
        <f>IF(L78='11 FORMULAS'!$P$5,S77-(S77*R78),S77)</f>
        <v/>
      </c>
      <c r="T78" s="288" t="str">
        <f>IF(L78='11 FORMULAS'!$P$6,T77-(T77*R78),T77)</f>
        <v/>
      </c>
      <c r="U78" s="444"/>
      <c r="V78" s="447"/>
    </row>
    <row r="79" spans="1:26" ht="29.45" customHeight="1">
      <c r="A79" s="448" t="str">
        <f>'2 CONTEXTO E IDENTIFICACIÓN'!A23</f>
        <v>R19</v>
      </c>
      <c r="B79" s="451" t="str">
        <f>+'2 CONTEXTO E IDENTIFICACIÓN'!E23</f>
        <v xml:space="preserve">  </v>
      </c>
      <c r="C79" s="454" t="str">
        <f>+'3 PROBABIL E IMPACTO INHERENTE'!E24</f>
        <v/>
      </c>
      <c r="D79" s="457" t="str">
        <f>+'3 PROBABIL E IMPACTO INHERENTE'!M24</f>
        <v/>
      </c>
      <c r="E79" s="63">
        <v>1</v>
      </c>
      <c r="F79" s="66"/>
      <c r="G79" s="66"/>
      <c r="H79" s="66"/>
      <c r="I79" s="278" t="str">
        <f t="shared" si="33"/>
        <v xml:space="preserve">  </v>
      </c>
      <c r="J79" s="5"/>
      <c r="K79" s="59" t="str">
        <f>+IF(J79='11 FORMULAS'!$E$4,'11 FORMULAS'!$F$4,IF(J79='11 FORMULAS'!$E$5,'11 FORMULAS'!$F$5,IF(J79='11 FORMULAS'!$E$6,'11 FORMULAS'!$F$6,"")))</f>
        <v/>
      </c>
      <c r="L79" s="59" t="str">
        <f>+IF(OR(J79='11 FORMULAS'!$O$4,J79='11 FORMULAS'!$O$5),'11 FORMULAS'!$P$5,IF(J79='11 FORMULAS'!$O$6,'11 FORMULAS'!$P$6,""))</f>
        <v/>
      </c>
      <c r="M79" s="5"/>
      <c r="N79" s="59" t="str">
        <f>+IF(M79='11 FORMULAS'!$H$4,'11 FORMULAS'!$I$4,IF(M79='11 FORMULAS'!$H$5,'11 FORMULAS'!$I$5,""))</f>
        <v/>
      </c>
      <c r="O79" s="6"/>
      <c r="P79" s="6"/>
      <c r="Q79" s="6"/>
      <c r="R79" s="286" t="str">
        <f>+IFERROR(K79+N79,"")</f>
        <v/>
      </c>
      <c r="S79" s="286" t="str">
        <f>IF(L79='11 FORMULAS'!$P$5,C79-(C79*R79),C79)</f>
        <v/>
      </c>
      <c r="T79" s="286" t="str">
        <f>IF(L79='11 FORMULAS'!$P$6,D79-(D79*R79),D79)</f>
        <v/>
      </c>
      <c r="U79" s="442" t="str">
        <f>+IF(S82="","",S82)</f>
        <v/>
      </c>
      <c r="V79" s="445" t="str">
        <f>+IF(T82="","",T82)</f>
        <v/>
      </c>
      <c r="X79" s="283"/>
      <c r="Y79" s="284"/>
      <c r="Z79" s="284"/>
    </row>
    <row r="80" spans="1:26" ht="29.45" customHeight="1">
      <c r="A80" s="449"/>
      <c r="B80" s="452"/>
      <c r="C80" s="455"/>
      <c r="D80" s="458"/>
      <c r="E80" s="64">
        <v>2</v>
      </c>
      <c r="F80" s="207"/>
      <c r="G80" s="207"/>
      <c r="H80" s="207"/>
      <c r="I80" s="279" t="str">
        <f t="shared" si="33"/>
        <v xml:space="preserve">  </v>
      </c>
      <c r="J80" s="1"/>
      <c r="K80" s="60" t="str">
        <f>+IF(J80='11 FORMULAS'!$E$4,'11 FORMULAS'!$F$4,IF(J80='11 FORMULAS'!$E$5,'11 FORMULAS'!$F$5,IF(J80='11 FORMULAS'!$E$6,'11 FORMULAS'!$F$6,"")))</f>
        <v/>
      </c>
      <c r="L80" s="60" t="str">
        <f>+IF(OR(J80='11 FORMULAS'!$O$4,J80='11 FORMULAS'!$O$5),'11 FORMULAS'!$P$5,IF(J80='11 FORMULAS'!$O$6,'11 FORMULAS'!$P$6,""))</f>
        <v/>
      </c>
      <c r="M80" s="1"/>
      <c r="N80" s="60" t="str">
        <f>+IF(M80='11 FORMULAS'!$H$4,'11 FORMULAS'!$I$4,IF(M80='11 FORMULAS'!$H$5,'11 FORMULAS'!$I$5,""))</f>
        <v/>
      </c>
      <c r="O80" s="4"/>
      <c r="P80" s="4"/>
      <c r="Q80" s="4"/>
      <c r="R80" s="287" t="str">
        <f t="shared" ref="R80" si="38">+IFERROR(K80+N80,"")</f>
        <v/>
      </c>
      <c r="S80" s="287" t="str">
        <f>IF(L80='11 FORMULAS'!$P$5,S79-(S79*R80),S79)</f>
        <v/>
      </c>
      <c r="T80" s="287" t="str">
        <f>IF(L80='11 FORMULAS'!$P$6,T79-(T79*R80),T79)</f>
        <v/>
      </c>
      <c r="U80" s="443"/>
      <c r="V80" s="446"/>
      <c r="X80" s="283"/>
      <c r="Y80" s="284"/>
      <c r="Z80" s="284"/>
    </row>
    <row r="81" spans="1:26" ht="29.45" customHeight="1">
      <c r="A81" s="449"/>
      <c r="B81" s="452"/>
      <c r="C81" s="455"/>
      <c r="D81" s="458"/>
      <c r="E81" s="64">
        <v>3</v>
      </c>
      <c r="F81" s="207"/>
      <c r="G81" s="207"/>
      <c r="H81" s="207"/>
      <c r="I81" s="279" t="str">
        <f t="shared" si="33"/>
        <v xml:space="preserve">  </v>
      </c>
      <c r="J81" s="1"/>
      <c r="K81" s="60" t="str">
        <f>+IF(J81='11 FORMULAS'!$E$4,'11 FORMULAS'!$F$4,IF(J81='11 FORMULAS'!$E$5,'11 FORMULAS'!$F$5,IF(J81='11 FORMULAS'!$E$6,'11 FORMULAS'!$F$6,"")))</f>
        <v/>
      </c>
      <c r="L81" s="60" t="str">
        <f>+IF(OR(J81='11 FORMULAS'!$O$4,J81='11 FORMULAS'!$O$5),'11 FORMULAS'!$P$5,IF(J81='11 FORMULAS'!$O$6,'11 FORMULAS'!$P$6,""))</f>
        <v/>
      </c>
      <c r="M81" s="1"/>
      <c r="N81" s="60" t="str">
        <f>+IF(M81='11 FORMULAS'!$H$4,'11 FORMULAS'!$I$4,IF(M81='11 FORMULAS'!$H$5,'11 FORMULAS'!$I$5,""))</f>
        <v/>
      </c>
      <c r="O81" s="4"/>
      <c r="P81" s="4"/>
      <c r="Q81" s="4"/>
      <c r="R81" s="287" t="str">
        <f>+IFERROR(K81+N81,"")</f>
        <v/>
      </c>
      <c r="S81" s="287" t="str">
        <f>IF(L81='11 FORMULAS'!$P$5,S80-(S80*R81),S80)</f>
        <v/>
      </c>
      <c r="T81" s="287" t="str">
        <f>IF(L81='11 FORMULAS'!$P$6,T80-(T80*R81),T80)</f>
        <v/>
      </c>
      <c r="U81" s="443"/>
      <c r="V81" s="446"/>
      <c r="X81" s="283"/>
      <c r="Y81" s="284"/>
      <c r="Z81" s="284"/>
    </row>
    <row r="82" spans="1:26" ht="29.45" customHeight="1" thickBot="1">
      <c r="A82" s="450"/>
      <c r="B82" s="453"/>
      <c r="C82" s="456"/>
      <c r="D82" s="459"/>
      <c r="E82" s="65">
        <v>4</v>
      </c>
      <c r="F82" s="208"/>
      <c r="G82" s="208"/>
      <c r="H82" s="208"/>
      <c r="I82" s="280" t="str">
        <f t="shared" si="33"/>
        <v xml:space="preserve">  </v>
      </c>
      <c r="J82" s="7"/>
      <c r="K82" s="61" t="str">
        <f>+IF(J82='11 FORMULAS'!$E$4,'11 FORMULAS'!$F$4,IF(J82='11 FORMULAS'!$E$5,'11 FORMULAS'!$F$5,IF(J82='11 FORMULAS'!$E$6,'11 FORMULAS'!$F$6,"")))</f>
        <v/>
      </c>
      <c r="L82" s="61" t="str">
        <f>+IF(OR(J82='11 FORMULAS'!$O$4,J82='11 FORMULAS'!$O$5),'11 FORMULAS'!$P$5,IF(J82='11 FORMULAS'!$O$6,'11 FORMULAS'!$P$6,""))</f>
        <v/>
      </c>
      <c r="M82" s="7"/>
      <c r="N82" s="61" t="str">
        <f>+IF(M82='11 FORMULAS'!$H$4,'11 FORMULAS'!$I$4,IF(M82='11 FORMULAS'!$H$5,'11 FORMULAS'!$I$5,""))</f>
        <v/>
      </c>
      <c r="O82" s="8"/>
      <c r="P82" s="8"/>
      <c r="Q82" s="8"/>
      <c r="R82" s="288" t="str">
        <f t="shared" ref="R82" si="39">+IFERROR(K82+N82,"")</f>
        <v/>
      </c>
      <c r="S82" s="288" t="str">
        <f>IF(L82='11 FORMULAS'!$P$5,S81-(S81*R82),S81)</f>
        <v/>
      </c>
      <c r="T82" s="288" t="str">
        <f>IF(L82='11 FORMULAS'!$P$6,T81-(T81*R82),T81)</f>
        <v/>
      </c>
      <c r="U82" s="444"/>
      <c r="V82" s="447"/>
    </row>
    <row r="83" spans="1:26" ht="29.45" customHeight="1">
      <c r="A83" s="448" t="str">
        <f>'2 CONTEXTO E IDENTIFICACIÓN'!A24</f>
        <v>R20</v>
      </c>
      <c r="B83" s="451" t="str">
        <f>+'2 CONTEXTO E IDENTIFICACIÓN'!E24</f>
        <v xml:space="preserve">  </v>
      </c>
      <c r="C83" s="454" t="str">
        <f>+'3 PROBABIL E IMPACTO INHERENTE'!E25</f>
        <v/>
      </c>
      <c r="D83" s="457" t="str">
        <f>+'3 PROBABIL E IMPACTO INHERENTE'!M25</f>
        <v/>
      </c>
      <c r="E83" s="63">
        <v>1</v>
      </c>
      <c r="F83" s="66"/>
      <c r="G83" s="66"/>
      <c r="H83" s="66"/>
      <c r="I83" s="278" t="str">
        <f t="shared" si="33"/>
        <v xml:space="preserve">  </v>
      </c>
      <c r="J83" s="5"/>
      <c r="K83" s="59" t="str">
        <f>+IF(J83='11 FORMULAS'!$E$4,'11 FORMULAS'!$F$4,IF(J83='11 FORMULAS'!$E$5,'11 FORMULAS'!$F$5,IF(J83='11 FORMULAS'!$E$6,'11 FORMULAS'!$F$6,"")))</f>
        <v/>
      </c>
      <c r="L83" s="59" t="str">
        <f>+IF(OR(J83='11 FORMULAS'!$O$4,J83='11 FORMULAS'!$O$5),'11 FORMULAS'!$P$5,IF(J83='11 FORMULAS'!$O$6,'11 FORMULAS'!$P$6,""))</f>
        <v/>
      </c>
      <c r="M83" s="5"/>
      <c r="N83" s="59" t="str">
        <f>+IF(M83='11 FORMULAS'!$H$4,'11 FORMULAS'!$I$4,IF(M83='11 FORMULAS'!$H$5,'11 FORMULAS'!$I$5,""))</f>
        <v/>
      </c>
      <c r="O83" s="6"/>
      <c r="P83" s="6"/>
      <c r="Q83" s="6"/>
      <c r="R83" s="286" t="str">
        <f>+IFERROR(K83+N83,"")</f>
        <v/>
      </c>
      <c r="S83" s="286" t="str">
        <f>IF(L83='11 FORMULAS'!$P$5,C83-(C83*R83),C83)</f>
        <v/>
      </c>
      <c r="T83" s="286" t="str">
        <f>IF(L83='11 FORMULAS'!$P$6,D83-(D83*R83),D83)</f>
        <v/>
      </c>
      <c r="U83" s="442" t="str">
        <f>+IF(S86="","",S86)</f>
        <v/>
      </c>
      <c r="V83" s="445" t="str">
        <f>+IF(T86="","",T86)</f>
        <v/>
      </c>
      <c r="X83" s="283"/>
      <c r="Y83" s="284"/>
      <c r="Z83" s="284"/>
    </row>
    <row r="84" spans="1:26" ht="29.45" customHeight="1">
      <c r="A84" s="449"/>
      <c r="B84" s="452"/>
      <c r="C84" s="455"/>
      <c r="D84" s="458"/>
      <c r="E84" s="64">
        <v>2</v>
      </c>
      <c r="F84" s="207"/>
      <c r="G84" s="207"/>
      <c r="H84" s="207"/>
      <c r="I84" s="279" t="str">
        <f t="shared" si="33"/>
        <v xml:space="preserve">  </v>
      </c>
      <c r="J84" s="1"/>
      <c r="K84" s="60" t="str">
        <f>+IF(J84='11 FORMULAS'!$E$4,'11 FORMULAS'!$F$4,IF(J84='11 FORMULAS'!$E$5,'11 FORMULAS'!$F$5,IF(J84='11 FORMULAS'!$E$6,'11 FORMULAS'!$F$6,"")))</f>
        <v/>
      </c>
      <c r="L84" s="60" t="str">
        <f>+IF(OR(J84='11 FORMULAS'!$O$4,J84='11 FORMULAS'!$O$5),'11 FORMULAS'!$P$5,IF(J84='11 FORMULAS'!$O$6,'11 FORMULAS'!$P$6,""))</f>
        <v/>
      </c>
      <c r="M84" s="1"/>
      <c r="N84" s="60" t="str">
        <f>+IF(M84='11 FORMULAS'!$H$4,'11 FORMULAS'!$I$4,IF(M84='11 FORMULAS'!$H$5,'11 FORMULAS'!$I$5,""))</f>
        <v/>
      </c>
      <c r="O84" s="4"/>
      <c r="P84" s="4"/>
      <c r="Q84" s="4"/>
      <c r="R84" s="287" t="str">
        <f t="shared" ref="R84" si="40">+IFERROR(K84+N84,"")</f>
        <v/>
      </c>
      <c r="S84" s="287" t="str">
        <f>IF(L84='11 FORMULAS'!$P$5,S83-(S83*R84),S83)</f>
        <v/>
      </c>
      <c r="T84" s="287" t="str">
        <f>IF(L84='11 FORMULAS'!$P$6,T83-(T83*R84),T83)</f>
        <v/>
      </c>
      <c r="U84" s="443"/>
      <c r="V84" s="446"/>
      <c r="X84" s="283"/>
      <c r="Y84" s="284"/>
      <c r="Z84" s="284"/>
    </row>
    <row r="85" spans="1:26" ht="29.45" customHeight="1">
      <c r="A85" s="449"/>
      <c r="B85" s="452"/>
      <c r="C85" s="455"/>
      <c r="D85" s="458"/>
      <c r="E85" s="64">
        <v>3</v>
      </c>
      <c r="F85" s="207"/>
      <c r="G85" s="207"/>
      <c r="H85" s="207"/>
      <c r="I85" s="279" t="str">
        <f t="shared" si="33"/>
        <v xml:space="preserve">  </v>
      </c>
      <c r="J85" s="1"/>
      <c r="K85" s="60" t="str">
        <f>+IF(J85='11 FORMULAS'!$E$4,'11 FORMULAS'!$F$4,IF(J85='11 FORMULAS'!$E$5,'11 FORMULAS'!$F$5,IF(J85='11 FORMULAS'!$E$6,'11 FORMULAS'!$F$6,"")))</f>
        <v/>
      </c>
      <c r="L85" s="60" t="str">
        <f>+IF(OR(J85='11 FORMULAS'!$O$4,J85='11 FORMULAS'!$O$5),'11 FORMULAS'!$P$5,IF(J85='11 FORMULAS'!$O$6,'11 FORMULAS'!$P$6,""))</f>
        <v/>
      </c>
      <c r="M85" s="1"/>
      <c r="N85" s="60" t="str">
        <f>+IF(M85='11 FORMULAS'!$H$4,'11 FORMULAS'!$I$4,IF(M85='11 FORMULAS'!$H$5,'11 FORMULAS'!$I$5,""))</f>
        <v/>
      </c>
      <c r="O85" s="4"/>
      <c r="P85" s="4"/>
      <c r="Q85" s="4"/>
      <c r="R85" s="287" t="str">
        <f>+IFERROR(K85+N85,"")</f>
        <v/>
      </c>
      <c r="S85" s="287" t="str">
        <f>IF(L85='11 FORMULAS'!$P$5,S84-(S84*R85),S84)</f>
        <v/>
      </c>
      <c r="T85" s="287" t="str">
        <f>IF(L85='11 FORMULAS'!$P$6,T84-(T84*R85),T84)</f>
        <v/>
      </c>
      <c r="U85" s="443"/>
      <c r="V85" s="446"/>
      <c r="X85" s="283"/>
      <c r="Y85" s="284"/>
      <c r="Z85" s="284"/>
    </row>
    <row r="86" spans="1:26" ht="29.45" customHeight="1" thickBot="1">
      <c r="A86" s="450"/>
      <c r="B86" s="453"/>
      <c r="C86" s="456"/>
      <c r="D86" s="459"/>
      <c r="E86" s="65">
        <v>4</v>
      </c>
      <c r="F86" s="208"/>
      <c r="G86" s="208"/>
      <c r="H86" s="208"/>
      <c r="I86" s="280" t="str">
        <f t="shared" si="33"/>
        <v xml:space="preserve">  </v>
      </c>
      <c r="J86" s="7"/>
      <c r="K86" s="61" t="str">
        <f>+IF(J86='11 FORMULAS'!$E$4,'11 FORMULAS'!$F$4,IF(J86='11 FORMULAS'!$E$5,'11 FORMULAS'!$F$5,IF(J86='11 FORMULAS'!$E$6,'11 FORMULAS'!$F$6,"")))</f>
        <v/>
      </c>
      <c r="L86" s="61" t="str">
        <f>+IF(OR(J86='11 FORMULAS'!$O$4,J86='11 FORMULAS'!$O$5),'11 FORMULAS'!$P$5,IF(J86='11 FORMULAS'!$O$6,'11 FORMULAS'!$P$6,""))</f>
        <v/>
      </c>
      <c r="M86" s="7"/>
      <c r="N86" s="61" t="str">
        <f>+IF(M86='11 FORMULAS'!$H$4,'11 FORMULAS'!$I$4,IF(M86='11 FORMULAS'!$H$5,'11 FORMULAS'!$I$5,""))</f>
        <v/>
      </c>
      <c r="O86" s="8"/>
      <c r="P86" s="8"/>
      <c r="Q86" s="8"/>
      <c r="R86" s="288" t="str">
        <f t="shared" ref="R86" si="41">+IFERROR(K86+N86,"")</f>
        <v/>
      </c>
      <c r="S86" s="288" t="str">
        <f>IF(L86='11 FORMULAS'!$P$5,S85-(S85*R86),S85)</f>
        <v/>
      </c>
      <c r="T86" s="288" t="str">
        <f>IF(L86='11 FORMULAS'!$P$6,T85-(T85*R86),T85)</f>
        <v/>
      </c>
      <c r="U86" s="444"/>
      <c r="V86" s="447"/>
    </row>
  </sheetData>
  <sheetProtection formatCells="0" formatColumns="0" formatRows="0" sort="0" autoFilter="0" pivotTables="0"/>
  <dataConsolidate/>
  <mergeCells count="135">
    <mergeCell ref="B1:C1"/>
    <mergeCell ref="C5:C6"/>
    <mergeCell ref="C7:C10"/>
    <mergeCell ref="D5:D6"/>
    <mergeCell ref="D7:D10"/>
    <mergeCell ref="R3:R5"/>
    <mergeCell ref="S3:S5"/>
    <mergeCell ref="T3:T5"/>
    <mergeCell ref="A5:A6"/>
    <mergeCell ref="B5:B6"/>
    <mergeCell ref="J4:Q4"/>
    <mergeCell ref="E5:E6"/>
    <mergeCell ref="J5:N5"/>
    <mergeCell ref="O5:Q5"/>
    <mergeCell ref="F5:H5"/>
    <mergeCell ref="A27:A30"/>
    <mergeCell ref="B27:B30"/>
    <mergeCell ref="C27:C30"/>
    <mergeCell ref="D27:D30"/>
    <mergeCell ref="A23:A26"/>
    <mergeCell ref="B23:B26"/>
    <mergeCell ref="C23:C26"/>
    <mergeCell ref="D23:D26"/>
    <mergeCell ref="A7:A10"/>
    <mergeCell ref="B7:B10"/>
    <mergeCell ref="A19:A22"/>
    <mergeCell ref="B19:B22"/>
    <mergeCell ref="C19:C22"/>
    <mergeCell ref="D19:D22"/>
    <mergeCell ref="A11:A14"/>
    <mergeCell ref="B11:B14"/>
    <mergeCell ref="C11:C14"/>
    <mergeCell ref="D11:D14"/>
    <mergeCell ref="A15:A18"/>
    <mergeCell ref="B15:B18"/>
    <mergeCell ref="C15:C18"/>
    <mergeCell ref="D15:D18"/>
    <mergeCell ref="A39:A42"/>
    <mergeCell ref="B39:B42"/>
    <mergeCell ref="C39:C42"/>
    <mergeCell ref="D39:D42"/>
    <mergeCell ref="A43:A46"/>
    <mergeCell ref="B43:B46"/>
    <mergeCell ref="C43:C46"/>
    <mergeCell ref="D43:D46"/>
    <mergeCell ref="A31:A34"/>
    <mergeCell ref="B31:B34"/>
    <mergeCell ref="C31:C34"/>
    <mergeCell ref="D31:D34"/>
    <mergeCell ref="A35:A38"/>
    <mergeCell ref="B35:B38"/>
    <mergeCell ref="C35:C38"/>
    <mergeCell ref="D35:D38"/>
    <mergeCell ref="D55:D58"/>
    <mergeCell ref="A59:A62"/>
    <mergeCell ref="B59:B62"/>
    <mergeCell ref="C59:C62"/>
    <mergeCell ref="D59:D62"/>
    <mergeCell ref="A55:A58"/>
    <mergeCell ref="B55:B58"/>
    <mergeCell ref="C55:C58"/>
    <mergeCell ref="A47:A50"/>
    <mergeCell ref="B47:B50"/>
    <mergeCell ref="C47:C50"/>
    <mergeCell ref="D47:D50"/>
    <mergeCell ref="A51:A54"/>
    <mergeCell ref="B51:B54"/>
    <mergeCell ref="C51:C54"/>
    <mergeCell ref="D51:D54"/>
    <mergeCell ref="A63:A66"/>
    <mergeCell ref="B63:B66"/>
    <mergeCell ref="C63:C66"/>
    <mergeCell ref="D63:D66"/>
    <mergeCell ref="A67:A70"/>
    <mergeCell ref="B67:B70"/>
    <mergeCell ref="C67:C70"/>
    <mergeCell ref="D67:D70"/>
    <mergeCell ref="A83:A86"/>
    <mergeCell ref="B83:B86"/>
    <mergeCell ref="C83:C86"/>
    <mergeCell ref="D83:D86"/>
    <mergeCell ref="A71:A74"/>
    <mergeCell ref="B71:B74"/>
    <mergeCell ref="C71:C74"/>
    <mergeCell ref="D71:D74"/>
    <mergeCell ref="A75:A78"/>
    <mergeCell ref="B75:B78"/>
    <mergeCell ref="C75:C78"/>
    <mergeCell ref="D75:D78"/>
    <mergeCell ref="A79:A82"/>
    <mergeCell ref="B79:B82"/>
    <mergeCell ref="C79:C82"/>
    <mergeCell ref="D79:D82"/>
    <mergeCell ref="X3:Z3"/>
    <mergeCell ref="U15:U18"/>
    <mergeCell ref="V15:V18"/>
    <mergeCell ref="U19:U22"/>
    <mergeCell ref="V19:V22"/>
    <mergeCell ref="U7:U10"/>
    <mergeCell ref="V7:V10"/>
    <mergeCell ref="U11:U14"/>
    <mergeCell ref="V11:V14"/>
    <mergeCell ref="V39:V42"/>
    <mergeCell ref="U43:U46"/>
    <mergeCell ref="V43:V46"/>
    <mergeCell ref="U23:U26"/>
    <mergeCell ref="V23:V26"/>
    <mergeCell ref="U27:U30"/>
    <mergeCell ref="V27:V30"/>
    <mergeCell ref="U31:U34"/>
    <mergeCell ref="V31:V34"/>
    <mergeCell ref="U83:U86"/>
    <mergeCell ref="V83:V86"/>
    <mergeCell ref="B3:D3"/>
    <mergeCell ref="U71:U74"/>
    <mergeCell ref="V71:V74"/>
    <mergeCell ref="U75:U78"/>
    <mergeCell ref="V75:V78"/>
    <mergeCell ref="U79:U82"/>
    <mergeCell ref="V79:V82"/>
    <mergeCell ref="U59:U62"/>
    <mergeCell ref="V59:V62"/>
    <mergeCell ref="U63:U66"/>
    <mergeCell ref="V63:V66"/>
    <mergeCell ref="U67:U70"/>
    <mergeCell ref="V67:V70"/>
    <mergeCell ref="U47:U50"/>
    <mergeCell ref="V47:V50"/>
    <mergeCell ref="U51:U54"/>
    <mergeCell ref="V51:V54"/>
    <mergeCell ref="U55:U58"/>
    <mergeCell ref="V55:V58"/>
    <mergeCell ref="U35:U38"/>
    <mergeCell ref="V35:V38"/>
    <mergeCell ref="U39:U42"/>
  </mergeCells>
  <phoneticPr fontId="0" type="noConversion"/>
  <conditionalFormatting sqref="C7:D7 U7:V7 C11:D11 C15:D15 C19:D19 C23:D23 C27:D27 C31:D31 C35:D35 C39:D39 C43:D43 C47:D47 C51:D51 C55:D55 C59:D59 C63:D63 C67:D67 C71:D71 C75:D75 C79:D79 C83:D83">
    <cfRule type="cellIs" dxfId="159" priority="268" operator="between">
      <formula>$Y$9</formula>
      <formula>$Z$9</formula>
    </cfRule>
    <cfRule type="cellIs" dxfId="158" priority="267" operator="between">
      <formula>$Y$8</formula>
      <formula>$Z$8</formula>
    </cfRule>
    <cfRule type="cellIs" dxfId="157" priority="266" operator="between">
      <formula>$Y$7</formula>
      <formula>$Z$7</formula>
    </cfRule>
    <cfRule type="cellIs" dxfId="156" priority="265" operator="between">
      <formula>$Y$6</formula>
      <formula>$Z$6</formula>
    </cfRule>
    <cfRule type="cellIs" dxfId="155" priority="264" operator="between">
      <formula>$Y$5</formula>
      <formula>$Z$5</formula>
    </cfRule>
  </conditionalFormatting>
  <conditionalFormatting sqref="U11:V11">
    <cfRule type="cellIs" dxfId="154" priority="95" operator="between">
      <formula>$Y$9</formula>
      <formula>$Z$9</formula>
    </cfRule>
    <cfRule type="cellIs" dxfId="153" priority="94" operator="between">
      <formula>$Y$8</formula>
      <formula>$Z$8</formula>
    </cfRule>
    <cfRule type="cellIs" dxfId="152" priority="93" operator="between">
      <formula>$Y$7</formula>
      <formula>$Z$7</formula>
    </cfRule>
    <cfRule type="cellIs" dxfId="151" priority="92" operator="between">
      <formula>$Y$6</formula>
      <formula>$Z$6</formula>
    </cfRule>
    <cfRule type="cellIs" dxfId="150" priority="91" operator="between">
      <formula>$Y$5</formula>
      <formula>$Z$5</formula>
    </cfRule>
  </conditionalFormatting>
  <conditionalFormatting sqref="U15:V15">
    <cfRule type="cellIs" dxfId="149" priority="88" operator="between">
      <formula>$Y$7</formula>
      <formula>$Z$7</formula>
    </cfRule>
    <cfRule type="cellIs" dxfId="148" priority="90" operator="between">
      <formula>$Y$9</formula>
      <formula>$Z$9</formula>
    </cfRule>
    <cfRule type="cellIs" dxfId="147" priority="89" operator="between">
      <formula>$Y$8</formula>
      <formula>$Z$8</formula>
    </cfRule>
    <cfRule type="cellIs" dxfId="146" priority="87" operator="between">
      <formula>$Y$6</formula>
      <formula>$Z$6</formula>
    </cfRule>
    <cfRule type="cellIs" dxfId="145" priority="86" operator="between">
      <formula>$Y$5</formula>
      <formula>$Z$5</formula>
    </cfRule>
  </conditionalFormatting>
  <conditionalFormatting sqref="U19:V19">
    <cfRule type="cellIs" dxfId="144" priority="85" operator="between">
      <formula>$Y$9</formula>
      <formula>$Z$9</formula>
    </cfRule>
    <cfRule type="cellIs" dxfId="143" priority="84" operator="between">
      <formula>$Y$8</formula>
      <formula>$Z$8</formula>
    </cfRule>
    <cfRule type="cellIs" dxfId="142" priority="81" operator="between">
      <formula>$Y$5</formula>
      <formula>$Z$5</formula>
    </cfRule>
    <cfRule type="cellIs" dxfId="141" priority="83" operator="between">
      <formula>$Y$7</formula>
      <formula>$Z$7</formula>
    </cfRule>
    <cfRule type="cellIs" dxfId="140" priority="82" operator="between">
      <formula>$Y$6</formula>
      <formula>$Z$6</formula>
    </cfRule>
  </conditionalFormatting>
  <conditionalFormatting sqref="U23:V23">
    <cfRule type="cellIs" dxfId="139" priority="78" operator="between">
      <formula>$Y$7</formula>
      <formula>$Z$7</formula>
    </cfRule>
    <cfRule type="cellIs" dxfId="138" priority="77" operator="between">
      <formula>$Y$6</formula>
      <formula>$Z$6</formula>
    </cfRule>
    <cfRule type="cellIs" dxfId="137" priority="76" operator="between">
      <formula>$Y$5</formula>
      <formula>$Z$5</formula>
    </cfRule>
    <cfRule type="cellIs" dxfId="136" priority="80" operator="between">
      <formula>$Y$9</formula>
      <formula>$Z$9</formula>
    </cfRule>
    <cfRule type="cellIs" dxfId="135" priority="79" operator="between">
      <formula>$Y$8</formula>
      <formula>$Z$8</formula>
    </cfRule>
  </conditionalFormatting>
  <conditionalFormatting sqref="U27:V27">
    <cfRule type="cellIs" dxfId="134" priority="75" operator="between">
      <formula>$Y$9</formula>
      <formula>$Z$9</formula>
    </cfRule>
    <cfRule type="cellIs" dxfId="133" priority="74" operator="between">
      <formula>$Y$8</formula>
      <formula>$Z$8</formula>
    </cfRule>
    <cfRule type="cellIs" dxfId="132" priority="73" operator="between">
      <formula>$Y$7</formula>
      <formula>$Z$7</formula>
    </cfRule>
    <cfRule type="cellIs" dxfId="131" priority="72" operator="between">
      <formula>$Y$6</formula>
      <formula>$Z$6</formula>
    </cfRule>
    <cfRule type="cellIs" dxfId="130" priority="71" operator="between">
      <formula>$Y$5</formula>
      <formula>$Z$5</formula>
    </cfRule>
  </conditionalFormatting>
  <conditionalFormatting sqref="U31:V31">
    <cfRule type="cellIs" dxfId="129" priority="70" operator="between">
      <formula>$Y$9</formula>
      <formula>$Z$9</formula>
    </cfRule>
    <cfRule type="cellIs" dxfId="128" priority="69" operator="between">
      <formula>$Y$8</formula>
      <formula>$Z$8</formula>
    </cfRule>
    <cfRule type="cellIs" dxfId="127" priority="68" operator="between">
      <formula>$Y$7</formula>
      <formula>$Z$7</formula>
    </cfRule>
    <cfRule type="cellIs" dxfId="126" priority="67" operator="between">
      <formula>$Y$6</formula>
      <formula>$Z$6</formula>
    </cfRule>
    <cfRule type="cellIs" dxfId="125" priority="66" operator="between">
      <formula>$Y$5</formula>
      <formula>$Z$5</formula>
    </cfRule>
  </conditionalFormatting>
  <conditionalFormatting sqref="U35:V35">
    <cfRule type="cellIs" dxfId="124" priority="63" operator="between">
      <formula>$Y$7</formula>
      <formula>$Z$7</formula>
    </cfRule>
    <cfRule type="cellIs" dxfId="123" priority="65" operator="between">
      <formula>$Y$9</formula>
      <formula>$Z$9</formula>
    </cfRule>
    <cfRule type="cellIs" dxfId="122" priority="64" operator="between">
      <formula>$Y$8</formula>
      <formula>$Z$8</formula>
    </cfRule>
    <cfRule type="cellIs" dxfId="121" priority="62" operator="between">
      <formula>$Y$6</formula>
      <formula>$Z$6</formula>
    </cfRule>
    <cfRule type="cellIs" dxfId="120" priority="61" operator="between">
      <formula>$Y$5</formula>
      <formula>$Z$5</formula>
    </cfRule>
  </conditionalFormatting>
  <conditionalFormatting sqref="U39:V39">
    <cfRule type="cellIs" dxfId="119" priority="59" operator="between">
      <formula>$Y$8</formula>
      <formula>$Z$8</formula>
    </cfRule>
    <cfRule type="cellIs" dxfId="118" priority="58" operator="between">
      <formula>$Y$7</formula>
      <formula>$Z$7</formula>
    </cfRule>
    <cfRule type="cellIs" dxfId="117" priority="60" operator="between">
      <formula>$Y$9</formula>
      <formula>$Z$9</formula>
    </cfRule>
    <cfRule type="cellIs" dxfId="116" priority="56" operator="between">
      <formula>$Y$5</formula>
      <formula>$Z$5</formula>
    </cfRule>
    <cfRule type="cellIs" dxfId="115" priority="57" operator="between">
      <formula>$Y$6</formula>
      <formula>$Z$6</formula>
    </cfRule>
  </conditionalFormatting>
  <conditionalFormatting sqref="U43:V43">
    <cfRule type="cellIs" dxfId="114" priority="51" operator="between">
      <formula>$Y$5</formula>
      <formula>$Z$5</formula>
    </cfRule>
    <cfRule type="cellIs" dxfId="113" priority="52" operator="between">
      <formula>$Y$6</formula>
      <formula>$Z$6</formula>
    </cfRule>
    <cfRule type="cellIs" dxfId="112" priority="53" operator="between">
      <formula>$Y$7</formula>
      <formula>$Z$7</formula>
    </cfRule>
    <cfRule type="cellIs" dxfId="111" priority="54" operator="between">
      <formula>$Y$8</formula>
      <formula>$Z$8</formula>
    </cfRule>
    <cfRule type="cellIs" dxfId="110" priority="55" operator="between">
      <formula>$Y$9</formula>
      <formula>$Z$9</formula>
    </cfRule>
  </conditionalFormatting>
  <conditionalFormatting sqref="U47:V47">
    <cfRule type="cellIs" dxfId="109" priority="49" operator="between">
      <formula>$Y$8</formula>
      <formula>$Z$8</formula>
    </cfRule>
    <cfRule type="cellIs" dxfId="108" priority="50" operator="between">
      <formula>$Y$9</formula>
      <formula>$Z$9</formula>
    </cfRule>
    <cfRule type="cellIs" dxfId="107" priority="48" operator="between">
      <formula>$Y$7</formula>
      <formula>$Z$7</formula>
    </cfRule>
    <cfRule type="cellIs" dxfId="106" priority="47" operator="between">
      <formula>$Y$6</formula>
      <formula>$Z$6</formula>
    </cfRule>
    <cfRule type="cellIs" dxfId="105" priority="46" operator="between">
      <formula>$Y$5</formula>
      <formula>$Z$5</formula>
    </cfRule>
  </conditionalFormatting>
  <conditionalFormatting sqref="U51:V51">
    <cfRule type="cellIs" dxfId="104" priority="45" operator="between">
      <formula>$Y$9</formula>
      <formula>$Z$9</formula>
    </cfRule>
    <cfRule type="cellIs" dxfId="103" priority="44" operator="between">
      <formula>$Y$8</formula>
      <formula>$Z$8</formula>
    </cfRule>
    <cfRule type="cellIs" dxfId="102" priority="43" operator="between">
      <formula>$Y$7</formula>
      <formula>$Z$7</formula>
    </cfRule>
    <cfRule type="cellIs" dxfId="101" priority="42" operator="between">
      <formula>$Y$6</formula>
      <formula>$Z$6</formula>
    </cfRule>
    <cfRule type="cellIs" dxfId="100" priority="41" operator="between">
      <formula>$Y$5</formula>
      <formula>$Z$5</formula>
    </cfRule>
  </conditionalFormatting>
  <conditionalFormatting sqref="U55:V55">
    <cfRule type="cellIs" dxfId="99" priority="39" operator="between">
      <formula>$Y$8</formula>
      <formula>$Z$8</formula>
    </cfRule>
    <cfRule type="cellIs" dxfId="98" priority="40" operator="between">
      <formula>$Y$9</formula>
      <formula>$Z$9</formula>
    </cfRule>
    <cfRule type="cellIs" dxfId="97" priority="38" operator="between">
      <formula>$Y$7</formula>
      <formula>$Z$7</formula>
    </cfRule>
    <cfRule type="cellIs" dxfId="96" priority="37" operator="between">
      <formula>$Y$6</formula>
      <formula>$Z$6</formula>
    </cfRule>
    <cfRule type="cellIs" dxfId="95" priority="36" operator="between">
      <formula>$Y$5</formula>
      <formula>$Z$5</formula>
    </cfRule>
  </conditionalFormatting>
  <conditionalFormatting sqref="U59:V59">
    <cfRule type="cellIs" dxfId="94" priority="35" operator="between">
      <formula>$Y$9</formula>
      <formula>$Z$9</formula>
    </cfRule>
    <cfRule type="cellIs" dxfId="93" priority="34" operator="between">
      <formula>$Y$8</formula>
      <formula>$Z$8</formula>
    </cfRule>
    <cfRule type="cellIs" dxfId="92" priority="33" operator="between">
      <formula>$Y$7</formula>
      <formula>$Z$7</formula>
    </cfRule>
    <cfRule type="cellIs" dxfId="91" priority="32" operator="between">
      <formula>$Y$6</formula>
      <formula>$Z$6</formula>
    </cfRule>
    <cfRule type="cellIs" dxfId="90" priority="31" operator="between">
      <formula>$Y$5</formula>
      <formula>$Z$5</formula>
    </cfRule>
  </conditionalFormatting>
  <conditionalFormatting sqref="U63:V63">
    <cfRule type="cellIs" dxfId="89" priority="30" operator="between">
      <formula>$Y$9</formula>
      <formula>$Z$9</formula>
    </cfRule>
    <cfRule type="cellIs" dxfId="88" priority="29" operator="between">
      <formula>$Y$8</formula>
      <formula>$Z$8</formula>
    </cfRule>
    <cfRule type="cellIs" dxfId="87" priority="28" operator="between">
      <formula>$Y$7</formula>
      <formula>$Z$7</formula>
    </cfRule>
    <cfRule type="cellIs" dxfId="86" priority="27" operator="between">
      <formula>$Y$6</formula>
      <formula>$Z$6</formula>
    </cfRule>
    <cfRule type="cellIs" dxfId="85" priority="26" operator="between">
      <formula>$Y$5</formula>
      <formula>$Z$5</formula>
    </cfRule>
  </conditionalFormatting>
  <conditionalFormatting sqref="U67:V67">
    <cfRule type="cellIs" dxfId="84" priority="25" operator="between">
      <formula>$Y$9</formula>
      <formula>$Z$9</formula>
    </cfRule>
    <cfRule type="cellIs" dxfId="83" priority="24" operator="between">
      <formula>$Y$8</formula>
      <formula>$Z$8</formula>
    </cfRule>
    <cfRule type="cellIs" dxfId="82" priority="23" operator="between">
      <formula>$Y$7</formula>
      <formula>$Z$7</formula>
    </cfRule>
    <cfRule type="cellIs" dxfId="81" priority="22" operator="between">
      <formula>$Y$6</formula>
      <formula>$Z$6</formula>
    </cfRule>
    <cfRule type="cellIs" dxfId="80" priority="21" operator="between">
      <formula>$Y$5</formula>
      <formula>$Z$5</formula>
    </cfRule>
  </conditionalFormatting>
  <conditionalFormatting sqref="U71:V71">
    <cfRule type="cellIs" dxfId="79" priority="20" operator="between">
      <formula>$Y$9</formula>
      <formula>$Z$9</formula>
    </cfRule>
    <cfRule type="cellIs" dxfId="78" priority="19" operator="between">
      <formula>$Y$8</formula>
      <formula>$Z$8</formula>
    </cfRule>
    <cfRule type="cellIs" dxfId="77" priority="18" operator="between">
      <formula>$Y$7</formula>
      <formula>$Z$7</formula>
    </cfRule>
    <cfRule type="cellIs" dxfId="76" priority="17" operator="between">
      <formula>$Y$6</formula>
      <formula>$Z$6</formula>
    </cfRule>
    <cfRule type="cellIs" dxfId="75" priority="16" operator="between">
      <formula>$Y$5</formula>
      <formula>$Z$5</formula>
    </cfRule>
  </conditionalFormatting>
  <conditionalFormatting sqref="U75:V75">
    <cfRule type="cellIs" dxfId="74" priority="13" operator="between">
      <formula>$Y$7</formula>
      <formula>$Z$7</formula>
    </cfRule>
    <cfRule type="cellIs" dxfId="73" priority="15" operator="between">
      <formula>$Y$9</formula>
      <formula>$Z$9</formula>
    </cfRule>
    <cfRule type="cellIs" dxfId="72" priority="14" operator="between">
      <formula>$Y$8</formula>
      <formula>$Z$8</formula>
    </cfRule>
    <cfRule type="cellIs" dxfId="71" priority="12" operator="between">
      <formula>$Y$6</formula>
      <formula>$Z$6</formula>
    </cfRule>
    <cfRule type="cellIs" dxfId="70" priority="11" operator="between">
      <formula>$Y$5</formula>
      <formula>$Z$5</formula>
    </cfRule>
  </conditionalFormatting>
  <conditionalFormatting sqref="U79:V79">
    <cfRule type="cellIs" dxfId="69" priority="10" operator="between">
      <formula>$Y$9</formula>
      <formula>$Z$9</formula>
    </cfRule>
    <cfRule type="cellIs" dxfId="68" priority="9" operator="between">
      <formula>$Y$8</formula>
      <formula>$Z$8</formula>
    </cfRule>
    <cfRule type="cellIs" dxfId="67" priority="8" operator="between">
      <formula>$Y$7</formula>
      <formula>$Z$7</formula>
    </cfRule>
    <cfRule type="cellIs" dxfId="66" priority="7" operator="between">
      <formula>$Y$6</formula>
      <formula>$Z$6</formula>
    </cfRule>
    <cfRule type="cellIs" dxfId="65" priority="6" operator="between">
      <formula>$Y$5</formula>
      <formula>$Z$5</formula>
    </cfRule>
  </conditionalFormatting>
  <conditionalFormatting sqref="U83:V83">
    <cfRule type="cellIs" dxfId="64" priority="2" operator="between">
      <formula>$Y$6</formula>
      <formula>$Z$6</formula>
    </cfRule>
    <cfRule type="cellIs" dxfId="63" priority="3" operator="between">
      <formula>$Y$7</formula>
      <formula>$Z$7</formula>
    </cfRule>
    <cfRule type="cellIs" dxfId="62" priority="4" operator="between">
      <formula>$Y$8</formula>
      <formula>$Z$8</formula>
    </cfRule>
    <cfRule type="cellIs" dxfId="61" priority="5" operator="between">
      <formula>$Y$9</formula>
      <formula>$Z$9</formula>
    </cfRule>
    <cfRule type="cellIs" dxfId="60" priority="1" operator="between">
      <formula>$Y$5</formula>
      <formula>$Z$5</formula>
    </cfRule>
  </conditionalFormatting>
  <printOptions horizontalCentered="1" verticalCentered="1"/>
  <pageMargins left="0.23622047244094491" right="0.23622047244094491" top="0.74803149606299213" bottom="0.74803149606299213" header="0.31496062992125984" footer="0.31496062992125984"/>
  <pageSetup scale="67" orientation="landscape" r:id="rId1"/>
  <headerFooter alignWithMargins="0"/>
  <rowBreaks count="1" manualBreakCount="1">
    <brk id="26" max="16383" man="1"/>
  </rowBreaks>
  <colBreaks count="1" manualBreakCount="1">
    <brk id="10" max="1048575" man="1"/>
  </colBreaks>
  <drawing r:id="rId2"/>
  <extLst>
    <ext xmlns:x14="http://schemas.microsoft.com/office/spreadsheetml/2009/9/main" uri="{CCE6A557-97BC-4b89-ADB6-D9C93CAAB3DF}">
      <x14:dataValidations xmlns:xm="http://schemas.microsoft.com/office/excel/2006/main" xWindow="712" yWindow="776" count="5">
        <x14:dataValidation type="list" allowBlank="1" showInputMessage="1" showErrorMessage="1" xr:uid="{00000000-0002-0000-0400-000000000000}">
          <x14:formula1>
            <xm:f>'11 FORMULAS'!$E$4:$E$7</xm:f>
          </x14:formula1>
          <xm:sqref>J7:J86</xm:sqref>
        </x14:dataValidation>
        <x14:dataValidation type="list" allowBlank="1" showInputMessage="1" showErrorMessage="1" xr:uid="{00000000-0002-0000-0400-000001000000}">
          <x14:formula1>
            <xm:f>'11 FORMULAS'!$H$4:$H$6</xm:f>
          </x14:formula1>
          <xm:sqref>M7:M86</xm:sqref>
        </x14:dataValidation>
        <x14:dataValidation type="list" allowBlank="1" showInputMessage="1" showErrorMessage="1" xr:uid="{00000000-0002-0000-0400-000002000000}">
          <x14:formula1>
            <xm:f>'11 FORMULAS'!$K$4:$K$6</xm:f>
          </x14:formula1>
          <xm:sqref>O7:O86</xm:sqref>
        </x14:dataValidation>
        <x14:dataValidation type="list" allowBlank="1" showInputMessage="1" showErrorMessage="1" xr:uid="{00000000-0002-0000-0400-000003000000}">
          <x14:formula1>
            <xm:f>'11 FORMULAS'!$L$4:$L$6</xm:f>
          </x14:formula1>
          <xm:sqref>P7:P86</xm:sqref>
        </x14:dataValidation>
        <x14:dataValidation type="list" allowBlank="1" showInputMessage="1" showErrorMessage="1" xr:uid="{00000000-0002-0000-0400-000004000000}">
          <x14:formula1>
            <xm:f>'11 FORMULAS'!$M$4:$M$6</xm:f>
          </x14:formula1>
          <xm:sqref>Q7:Q86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34"/>
  <sheetViews>
    <sheetView showGridLines="0" zoomScale="85" zoomScaleNormal="85" workbookViewId="0">
      <selection activeCell="H1" sqref="H1"/>
    </sheetView>
  </sheetViews>
  <sheetFormatPr baseColWidth="10" defaultColWidth="14.28515625" defaultRowHeight="12.75"/>
  <cols>
    <col min="1" max="1" width="20.85546875" style="79" customWidth="1"/>
    <col min="2" max="2" width="26.28515625" style="84" customWidth="1"/>
    <col min="3" max="3" width="21.42578125" style="84" customWidth="1"/>
    <col min="4" max="4" width="25" style="84" customWidth="1"/>
    <col min="5" max="5" width="16.42578125" style="125" customWidth="1"/>
    <col min="6" max="6" width="10.140625" style="125" customWidth="1"/>
    <col min="7" max="7" width="15.5703125" style="84" customWidth="1"/>
    <col min="8" max="8" width="12.28515625" style="84" customWidth="1"/>
    <col min="9" max="9" width="7.42578125" style="84" customWidth="1"/>
    <col min="10" max="10" width="14" style="84" customWidth="1"/>
    <col min="11" max="15" width="12.42578125" style="84" customWidth="1"/>
    <col min="16" max="16" width="3.85546875" style="84" customWidth="1"/>
    <col min="17" max="17" width="4.85546875" style="79" customWidth="1"/>
    <col min="18" max="18" width="8.140625" style="79" customWidth="1"/>
    <col min="19" max="24" width="14" style="79" customWidth="1"/>
    <col min="25" max="29" width="11.42578125" style="79" customWidth="1"/>
    <col min="30" max="30" width="5.5703125" style="79" bestFit="1" customWidth="1"/>
    <col min="31" max="31" width="26.85546875" style="79" customWidth="1"/>
    <col min="32" max="36" width="22.85546875" style="84" customWidth="1"/>
    <col min="37" max="37" width="23.42578125" style="79" customWidth="1"/>
    <col min="38" max="265" width="11.42578125" style="79" customWidth="1"/>
    <col min="266" max="266" width="12.7109375" style="79" customWidth="1"/>
    <col min="267" max="267" width="47" style="79" customWidth="1"/>
    <col min="268" max="268" width="35" style="79" customWidth="1"/>
    <col min="269" max="16384" width="14.28515625" style="79"/>
  </cols>
  <sheetData>
    <row r="1" spans="1:38" s="69" customFormat="1" ht="57" customHeight="1">
      <c r="A1" s="339" t="e" vm="1">
        <v>#VALUE!</v>
      </c>
      <c r="B1" s="349" t="s">
        <v>301</v>
      </c>
      <c r="C1" s="349"/>
      <c r="D1" s="340" t="e" vm="2">
        <v>#VALUE!</v>
      </c>
      <c r="E1" s="120"/>
      <c r="F1" s="9"/>
      <c r="G1" s="226"/>
      <c r="H1" s="342"/>
      <c r="I1" s="20"/>
      <c r="J1" s="20"/>
      <c r="AF1" s="70"/>
      <c r="AG1" s="70"/>
      <c r="AH1" s="70"/>
      <c r="AI1" s="70"/>
      <c r="AJ1" s="70"/>
    </row>
    <row r="2" spans="1:38" s="69" customFormat="1">
      <c r="A2" s="73"/>
      <c r="B2" s="71"/>
      <c r="C2" s="213"/>
      <c r="D2" s="213"/>
      <c r="E2" s="120"/>
      <c r="F2" s="344"/>
      <c r="G2" s="344"/>
      <c r="H2" s="345"/>
      <c r="I2" s="343"/>
      <c r="J2" s="346"/>
      <c r="K2" s="72"/>
      <c r="L2" s="72"/>
      <c r="M2" s="72"/>
      <c r="N2" s="72"/>
      <c r="O2" s="72"/>
      <c r="P2" s="71"/>
      <c r="AF2" s="70"/>
      <c r="AG2" s="70"/>
      <c r="AH2" s="70"/>
      <c r="AI2" s="70"/>
      <c r="AJ2" s="70"/>
    </row>
    <row r="3" spans="1:38" s="69" customFormat="1" ht="20.25" customHeight="1">
      <c r="A3" s="19" t="s">
        <v>143</v>
      </c>
      <c r="B3" s="359" t="str">
        <f>+IF('2 CONTEXTO E IDENTIFICACIÓN'!$B$3="","",'2 CONTEXTO E IDENTIFICACIÓN'!$B$3)</f>
        <v xml:space="preserve">GESTIÓN COMERCIAL </v>
      </c>
      <c r="C3" s="359"/>
      <c r="D3" s="359"/>
      <c r="E3" s="68"/>
      <c r="F3" s="121"/>
      <c r="AF3" s="70"/>
      <c r="AG3" s="70"/>
      <c r="AH3" s="70"/>
      <c r="AI3" s="70"/>
      <c r="AJ3" s="70"/>
    </row>
    <row r="4" spans="1:38" s="69" customFormat="1" ht="9" customHeight="1" thickBot="1">
      <c r="A4" s="216"/>
      <c r="B4" s="360"/>
      <c r="C4" s="360"/>
      <c r="D4" s="360"/>
      <c r="E4" s="68"/>
      <c r="F4" s="121"/>
      <c r="AF4" s="70"/>
      <c r="AG4" s="70"/>
      <c r="AH4" s="70"/>
      <c r="AI4" s="70"/>
      <c r="AJ4" s="70"/>
    </row>
    <row r="5" spans="1:38" s="69" customFormat="1" ht="13.5" thickBot="1">
      <c r="D5" s="71"/>
      <c r="E5" s="49"/>
      <c r="F5" s="121"/>
      <c r="I5" s="439" t="s">
        <v>19</v>
      </c>
      <c r="J5" s="440"/>
      <c r="K5" s="440"/>
      <c r="L5" s="440"/>
      <c r="M5" s="440"/>
      <c r="N5" s="440"/>
      <c r="O5" s="441"/>
      <c r="R5" s="74"/>
      <c r="S5" s="75"/>
      <c r="T5" s="432" t="s">
        <v>77</v>
      </c>
      <c r="U5" s="432"/>
      <c r="V5" s="432"/>
      <c r="W5" s="432"/>
      <c r="X5" s="433"/>
      <c r="AF5" s="70"/>
      <c r="AG5" s="70"/>
      <c r="AH5" s="70"/>
      <c r="AI5" s="70"/>
      <c r="AJ5" s="70"/>
    </row>
    <row r="6" spans="1:38">
      <c r="A6" s="122"/>
      <c r="B6" s="122"/>
      <c r="C6" s="76"/>
      <c r="D6" s="122"/>
      <c r="E6" s="481" t="s">
        <v>107</v>
      </c>
      <c r="F6" s="481"/>
      <c r="G6" s="481"/>
      <c r="H6" s="76"/>
      <c r="I6" s="77"/>
      <c r="J6" s="78"/>
      <c r="K6" s="432" t="s">
        <v>77</v>
      </c>
      <c r="L6" s="432"/>
      <c r="M6" s="432"/>
      <c r="N6" s="432"/>
      <c r="O6" s="433"/>
      <c r="P6" s="76"/>
      <c r="R6" s="80"/>
      <c r="T6" s="81">
        <v>0.2</v>
      </c>
      <c r="U6" s="81">
        <v>0.4</v>
      </c>
      <c r="V6" s="81">
        <v>0.6</v>
      </c>
      <c r="W6" s="81">
        <v>0.8</v>
      </c>
      <c r="X6" s="82">
        <v>1</v>
      </c>
      <c r="Y6" s="83"/>
      <c r="Z6" s="83"/>
      <c r="AA6" s="83"/>
      <c r="AB6" s="83"/>
      <c r="AC6" s="83"/>
      <c r="AD6" s="83"/>
      <c r="AE6" s="83"/>
    </row>
    <row r="7" spans="1:38" ht="39.950000000000003" customHeight="1">
      <c r="A7" s="85" t="s">
        <v>181</v>
      </c>
      <c r="B7" s="85" t="s">
        <v>1</v>
      </c>
      <c r="C7" s="85" t="s">
        <v>9</v>
      </c>
      <c r="D7" s="85" t="s">
        <v>9</v>
      </c>
      <c r="E7" s="85" t="s">
        <v>47</v>
      </c>
      <c r="F7" s="85" t="s">
        <v>77</v>
      </c>
      <c r="G7" s="85" t="s">
        <v>189</v>
      </c>
      <c r="H7" s="76"/>
      <c r="I7" s="80"/>
      <c r="J7" s="86"/>
      <c r="K7" s="87" t="s">
        <v>58</v>
      </c>
      <c r="L7" s="87" t="s">
        <v>7</v>
      </c>
      <c r="M7" s="87" t="s">
        <v>5</v>
      </c>
      <c r="N7" s="87" t="s">
        <v>6</v>
      </c>
      <c r="O7" s="88" t="s">
        <v>66</v>
      </c>
      <c r="P7" s="76"/>
      <c r="R7" s="80"/>
      <c r="S7" s="89"/>
      <c r="T7" s="90" t="s">
        <v>58</v>
      </c>
      <c r="U7" s="90" t="s">
        <v>7</v>
      </c>
      <c r="V7" s="90" t="s">
        <v>5</v>
      </c>
      <c r="W7" s="90" t="s">
        <v>6</v>
      </c>
      <c r="X7" s="91" t="s">
        <v>66</v>
      </c>
      <c r="AA7" s="83"/>
      <c r="AB7" s="83"/>
      <c r="AC7" s="92"/>
      <c r="AD7" s="92"/>
      <c r="AE7" s="92"/>
      <c r="AF7" s="92"/>
      <c r="AG7" s="92"/>
      <c r="AH7" s="92"/>
      <c r="AI7" s="92"/>
      <c r="AJ7" s="92"/>
      <c r="AK7" s="92"/>
      <c r="AL7" s="92"/>
    </row>
    <row r="8" spans="1:38" ht="114" customHeight="1">
      <c r="A8" s="93" t="str">
        <f>'2 CONTEXTO E IDENTIFICACIÓN'!A7</f>
        <v>R1</v>
      </c>
      <c r="B8" s="324" t="str">
        <f>+'2 CONTEXTO E IDENTIFICACIÓN'!E7</f>
        <v>Posibilidad de pérdida Reputacional por no realizar medidas correctivas de acuerdos a los resultados que arroja la encuesta de satisfacción debido a ausencias de planes de mejora que orienten el fortalecimiento del servicio.</v>
      </c>
      <c r="C8" s="123">
        <f>+'5 VALORACIÓN DEL CONTROL'!S10</f>
        <v>0.2</v>
      </c>
      <c r="D8" s="95">
        <f>+'5 VALORACIÓN DEL CONTROL'!T10</f>
        <v>0.25312499999999999</v>
      </c>
      <c r="E8" s="95" t="str">
        <f>+IF(C8=0,"",IF(C8&lt;=$R$12,$S$12,IF(C8&lt;=$R$11,$S$11,IF(C8&lt;=$R$10,$S$10,IF(C8&lt;=$R$9,$S$9,IF(C8&lt;=$R$8,$S$8,""))))))</f>
        <v>Muy Baja</v>
      </c>
      <c r="F8" s="95" t="str">
        <f>+IF(D8=0,"",IF(D8&lt;=$T$6,$T$7,IF(D8&lt;=$U$6,$U$7,IF(D8&lt;=$V$6,$V$7,IF(D8&lt;=$W$6,$W$7,IF(D8&lt;=$X$6,$X$7,""))))))</f>
        <v>Menor</v>
      </c>
      <c r="G8" s="324" t="str">
        <f>+IF(E8=$S$8,IF(F8=$T$7,$T$8,IF(F8=$U$7,$U$8,IF(F8=$V$7,$V$8,IF(F8=$W$7,$W$8,IF(F8=$X$7,$X$8))))),IF(E8=$S$9,IF(F8=$T$7,$T$9,IF(F8=$U$7,$U$9,IF(F8=$V$7,$V$9,IF(F8=$W$7,$W$9,IF(F8=$X$7,$X$9))))),IF(E8=$S$10,IF(F8=$T$7,$T$10,IF(F8=$U$7,$U$10,IF(F8=$V$7,$V$10,IF(F8=$W$7,$W$10,IF(F8=$X$7,$X$10))))),IF(E8=$S$11,IF(F8=$T$7,$T$11,IF(F8=$U$7,$U$11,IF(F8=$V$7,$V$11,IF(F8=$W$7,$W$11,IF(F8=$X$7,$X$11))))),IF(E8=$S$12,IF(F8=$T$7,$T$12,IF(F8=$U$7,$U$12,IF(F8=$V$7,$V$12,IF(F8=$W$7,$W$12,IF(F8=$X$7,$X$12))))),"")))))</f>
        <v>Bajo</v>
      </c>
      <c r="H8" s="96"/>
      <c r="I8" s="437" t="s">
        <v>47</v>
      </c>
      <c r="J8" s="87" t="s">
        <v>55</v>
      </c>
      <c r="K8" s="97" t="str">
        <f>+IF(AND(E8=$S$8,F8=$T$7),A8,"")&amp;" "&amp;IF(AND(E9=$S$8,F9=$T$7),A9,"")&amp;" "&amp;IF(AND(E10=$S$8,F10=$T$7),A10,"")&amp;" "&amp;IF(AND(E11=$S$8,F11=$T$7),A11,"")&amp;" "&amp;IF(AND(E12=$S$8,F12=$T$7),A12,"")&amp;" "&amp;IF(AND(E13=$S$8,F13=$T$7),A13,"")&amp;" "&amp;IF(AND(E14=$S$8,F14=$T$7),A14,"")&amp;" "&amp;IF(AND(E15=$S$8,F15=$T$7),A15,"")&amp;" "&amp;IF(AND(E16=$S$8,F16=$T$7),A16,"")&amp;" "&amp;IF(AND(E17=$S$8,F17=$T$7),A17,"")&amp;" "&amp;IF(AND(E18=$S$8,F18=$T$7),A18,"")&amp;" "&amp;IF(AND(E19=$S$8,F19=$T$7),A19,"")&amp;" "&amp;IF(AND(E20=$S$8,F20=$T$7),A20,"")&amp;" "&amp;IF(AND(E21=$S$8,F21=$T$7),A21,"")&amp;" "&amp;IF(AND(E22=$S$8,F22=$T$7),A22,"")&amp;" "&amp;IF(AND(E23=$S$8,F23=$T$7),A23,"")&amp;" "&amp;IF(AND(E24=$S$8,F24=$T$7),A24,"")&amp;" "&amp;IF(AND(E25=$S$8,F25=$T$7),A25,"")&amp;" "&amp;IF(AND(E26=$S$8,F26=$T$7),A26,"")&amp;" "&amp;IF(AND(E27=$S$8,F27=$T$7),A27,"")</f>
        <v xml:space="preserve">                   </v>
      </c>
      <c r="L8" s="97" t="str">
        <f>+IF(AND(E8=$S$8,F8=$U$7),A8,"")&amp;" "&amp;IF(AND(E9=$S$8,F9=$U$7),A9,"")&amp;" "&amp;IF(AND(E10=$S$8,F10=$U$7),A10,"")&amp;" "&amp;IF(AND(E11=$S$8,F11=$U$7),A11,"")&amp;" "&amp;IF(AND(E12=$S$8,F12=$U$7),A12,"")&amp;" "&amp;IF(AND(E13=$S$8,F13=$U$7),A13,"")&amp;" "&amp;IF(AND(E14=$S$8,F14=$U$7),A14,"")&amp;" "&amp;IF(AND(E15=$S$8,F15=$U$7),A15,"")&amp;" "&amp;IF(AND(E16=$S$8,F16=$U$7),A16,"")&amp;" "&amp;IF(AND(E17=$S$8,F17=$U$7),A17,"")&amp;" "&amp;IF(AND(E18=$S$8,F18=$U$7),A18,"")&amp;" "&amp;IF(AND(E19=$S$8,F19=$U$7),A19,"")&amp;" "&amp;IF(AND(E20=$S$8,F20=$U$7),A20,"")&amp;" "&amp;IF(AND(E21=$S$8,F21=$U$7),A21,"")&amp;" "&amp;IF(AND(E22=$S$8,F22=$U$7),A22,"")&amp;" "&amp;IF(AND(E23=$S$8,F23=$U$7),A23,"")&amp;" "&amp;IF(AND(E24=$S$8,F24=$U$7),A24,"")&amp;" "&amp;IF(AND(E25=$S$8,F25=$U$7),A25,"")&amp;" "&amp;IF(AND(E26=$S$8,F26=$U$7),A26,"")&amp;" "&amp;IF(AND(E27=$S$8,F27=$U$7),A27,"")</f>
        <v xml:space="preserve">                   </v>
      </c>
      <c r="M8" s="97" t="str">
        <f>+IF(AND(E8=$S$8,F8=$V$7),A8,"")&amp;" "&amp;IF(AND(E9=$S$8,F9=$V$7),A9,"")&amp;" "&amp;IF(AND(E10=$S$8,F10=$V$7),A10,"")&amp;" "&amp;IF(AND(E11=$S$8,F11=$V$7),A11,"")&amp;" "&amp;IF(AND(E12=$S$8,F12=$V$7),A12,"")&amp;" "&amp;IF(AND(E13=$S$8,F13=$V$7),A13,"")&amp;" "&amp;IF(AND(E14=$S$8,F14=$V$7),A14,"")&amp;" "&amp;IF(AND(E15=$S$8,F15=$V$7),A15,"")&amp;" "&amp;IF(AND(E16=$S$8,F16=$V$7),A16,"")&amp;" "&amp;IF(AND(E17=$S$8,F17=$V$7),A17,"")&amp;" "&amp;IF(AND(E18=$S$8,F18=$V$7),A18,"")&amp;" "&amp;IF(AND(E19=$S$8,F19=$V$7),A19,"")&amp;" "&amp;IF(AND(E20=$S$8,F20=$V$7),A20,"")&amp;" "&amp;IF(AND(E21=$S$8,F21=$V$7),A21,"")&amp;" "&amp;IF(AND(E22=$S$8,F22=$V$7),A22,"")&amp;" "&amp;IF(AND(E23=$S$8,F23=$V$7),A23,"")&amp;" "&amp;IF(AND(E24=$S$8,F24=$V$7),A24,"")&amp;" "&amp;IF(AND(E25=$S$8,F25=$V$7),A25,"")&amp;" "&amp;IF(AND(E26=$S$8,F26=$V$7),A26,"")&amp;" "&amp;IF(AND(E27=$S$8,F27=$V$7),A27,"")</f>
        <v xml:space="preserve">                   </v>
      </c>
      <c r="N8" s="97" t="str">
        <f>+IF(AND(E8=$S$8,F8=$W$7),A8,"")&amp;" "&amp;IF(AND(E9=$S$8,F9=$W$7),A9,"")&amp;" "&amp;IF(AND(E10=$S$8,F10=$W$7),A10,"")&amp;" "&amp;IF(AND(E11=$S$8,F11=$W$7),A11,"")&amp;" "&amp;IF(AND(E12=$S$8,F12=$W$7),A12,"")&amp;" "&amp;IF(AND(E13=$S$8,F13=$W$7),A13,"")&amp;" "&amp;IF(AND(E14=$S$8,F14=$W$7),A14,"")&amp;" "&amp;IF(AND(E15=$S$8,F15=$W$7),A15,"")&amp;" "&amp;IF(AND(E16=$S$8,F16=$W$7),A16,"")&amp;" "&amp;IF(AND(E17=$S$8,F17=$W$7),A17,"")&amp;" "&amp;IF(AND(E18=$S$8,F18=$W$7),A18,"")&amp;" "&amp;IF(AND(E19=$S$8,F19=$W$7),A19,"")&amp;" "&amp;IF(AND(E20=$S$8,F20=$W$7),A20,"")&amp;" "&amp;IF(AND(E21=$S$8,F21=$W$7),A21,"")&amp;" "&amp;IF(AND(E22=$S$8,F22=$W$7),A22,"")&amp;" "&amp;IF(AND(E23=$S$8,F23=$W$7),A23,"")&amp;" "&amp;IF(AND(E24=$S$8,F24=$W$7),A24,"")&amp;" "&amp;IF(AND(E25=$S$8,F25=$W$7),A25,"")&amp;" "&amp;IF(AND(E26=$S$8,F26=$W$7),A26,"")&amp;" "&amp;IF(AND(E27=$S$8,F27=$W$7),A27,"")</f>
        <v xml:space="preserve">                   </v>
      </c>
      <c r="O8" s="98" t="str">
        <f>+IF(AND(E8=$S$8,F8=$X$7),A8,"")&amp;" "&amp;IF(AND(E9=$S$8,F9=$X$7),A9,"")&amp;" "&amp;IF(AND(E10=$S$8,F10=$X$7),A10,"")&amp;" "&amp;IF(AND(E11=$S$8,F11=$X$7),A11,"")&amp;" "&amp;IF(AND(E12=$S$8,F12=$X$7),A12,"")&amp;" "&amp;IF(AND(E13=$S$8,F13=$X$7),A13,"")&amp;" "&amp;IF(AND(E14=$S$8,F14=$X$7),A14,"")&amp;" "&amp;IF(AND(E15=$S$8,F15=$X$7),A15,"")&amp;" "&amp;IF(AND(E16=$S$8,F16=$X$7),A16,"")&amp;" "&amp;IF(AND(E17=$S$8,F17=$X$7),A17,"")&amp;" "&amp;IF(AND(E18=$S$8,F18=$X$7),A18,"")&amp;" "&amp;IF(AND(E19=$S$8,F19=$X$7),A19,"")&amp;" "&amp;IF(AND(E20=$S$8,F20=$X$7),A20,"")&amp;" "&amp;IF(AND(E21=$S$8,F21=$X$7),A21,"")&amp;" "&amp;IF(AND(E22=$S$8,F22=$X$7),A22,"")&amp;" "&amp;IF(AND(E23=$S$8,F23=$X$7),A23,"")&amp;" "&amp;IF(AND(E24=$S$8,F24=$X$7),A24,"")&amp;" "&amp;IF(AND(E25=$S$8,F25=$X$7),A25,"")&amp;" "&amp;IF(AND(E26=$S$8,F26=$X$7),A26,"")&amp;" "&amp;IF(AND(E27=$S$8,F27=$X$7),A27,"")</f>
        <v xml:space="preserve">                   </v>
      </c>
      <c r="P8" s="96"/>
      <c r="Q8" s="482" t="s">
        <v>47</v>
      </c>
      <c r="R8" s="99">
        <v>1</v>
      </c>
      <c r="S8" s="90" t="s">
        <v>55</v>
      </c>
      <c r="T8" s="97" t="s">
        <v>75</v>
      </c>
      <c r="U8" s="97" t="s">
        <v>75</v>
      </c>
      <c r="V8" s="97" t="s">
        <v>75</v>
      </c>
      <c r="W8" s="97" t="s">
        <v>75</v>
      </c>
      <c r="X8" s="98" t="s">
        <v>74</v>
      </c>
      <c r="AA8" s="83"/>
      <c r="AB8" s="83"/>
      <c r="AC8" s="92"/>
      <c r="AD8" s="92"/>
      <c r="AE8" s="92"/>
      <c r="AF8" s="100"/>
      <c r="AG8" s="100"/>
      <c r="AH8" s="100"/>
      <c r="AI8" s="100"/>
      <c r="AJ8" s="100"/>
      <c r="AK8" s="92"/>
      <c r="AL8" s="92"/>
    </row>
    <row r="9" spans="1:38" ht="105" customHeight="1">
      <c r="A9" s="93" t="str">
        <f>'2 CONTEXTO E IDENTIFICACIÓN'!A8</f>
        <v>R2</v>
      </c>
      <c r="B9" s="324" t="str">
        <f>+'2 CONTEXTO E IDENTIFICACIÓN'!E8</f>
        <v>Posibilidad de pérdida Económica y Reputacional por incumplimiento en los términos de ley para la atención de PQRS debido a la falta de seguimiento y control a los tiempos de respuesta de los PQRS.</v>
      </c>
      <c r="C9" s="123">
        <f>+'5 VALORACIÓN DEL CONTROL'!S14</f>
        <v>0.3</v>
      </c>
      <c r="D9" s="95">
        <f>+'5 VALORACIÓN DEL CONTROL'!T14</f>
        <v>0.6</v>
      </c>
      <c r="E9" s="95" t="str">
        <f t="shared" ref="E9:E27" si="0">+IF(C9=0,"",IF(C9&lt;=$R$12,$S$12,IF(C9&lt;=$R$11,$S$11,IF(C9&lt;=$R$10,$S$10,IF(C9&lt;=$R$9,$S$9,IF(C9&lt;=$R$8,$S$8,""))))))</f>
        <v>Baja</v>
      </c>
      <c r="F9" s="95" t="str">
        <f t="shared" ref="F9:F27" si="1">+IF(D9=0,"",IF(D9&lt;=$T$6,$T$7,IF(D9&lt;=$U$6,$U$7,IF(D9&lt;=$V$6,$V$7,IF(D9&lt;=$W$6,$W$7,IF(D9&lt;=$X$6,$X$7,""))))))</f>
        <v>Moderado</v>
      </c>
      <c r="G9" s="324" t="str">
        <f>+IF(E9=$S$8,IF(F9=$T$7,$T$8,IF(F9=$U$7,$U$8,IF(F9=$V$7,$V$8,IF(F9=$W$7,$W$8,IF(F9=$X$7,$X$8))))),IF(E9=$S$9,IF(F9=$T$7,$T$9,IF(F9=$U$7,$U$9,IF(F9=$V$7,$V$9,IF(F9=$W$7,$W$9,IF(F9=$X$7,$X$9))))),IF(E9=$S$10,IF(F9=$T$7,$T$10,IF(F9=$U$7,$U$10,IF(F9=$V$7,$V$10,IF(F9=$W$7,$W$10,IF(F9=$X$7,$X$10))))),IF(E9=$S$11,IF(F9=$T$7,$T$11,IF(F9=$U$7,$U$11,IF(F9=$V$7,$V$11,IF(F9=$W$7,$W$11,IF(F9=$X$7,$X$11))))),IF(E9=$S$12,IF(F9=$T$7,$T$12,IF(F9=$U$7,$U$12,IF(F9=$V$7,$V$12,IF(F9=$W$7,$W$12,IF(F9=$X$7,$X$12))))),"")))))</f>
        <v>Moderado</v>
      </c>
      <c r="H9" s="96"/>
      <c r="I9" s="437"/>
      <c r="J9" s="87" t="s">
        <v>54</v>
      </c>
      <c r="K9" s="101" t="str">
        <f>+IF(AND(E8=$S$9,F8=$T$7),A8,"")&amp;" "&amp;IF(AND(E9=$S$9,F9=$T$7),A9,"")&amp;" "&amp;IF(AND(E10=$S$9,F10=$T$7),A10,"")&amp;" "&amp;IF(AND(E11=$S$9,F11=$T$7),A11,"")&amp;" "&amp;IF(AND(E12=$S$9,F12=$T$7),A12,"")&amp;" "&amp;IF(AND(E13=$S$9,F13=$T$7),A13,"")&amp;" "&amp;IF(AND(E14=$S$9,F14=$T$7),A14,"")&amp;" "&amp;IF(AND(E15=$S$9,F15=$T$7),A15,"")&amp;" "&amp;IF(AND(E16=$S$9,F16=$T$7),A16,"")&amp;" "&amp;IF(AND(E17=$S$9,F17=$T$7),A17,"")&amp;" "&amp;IF(AND(E18=$S$9,F18=$T$7),A18,"")&amp;" "&amp;IF(AND(E19=$S$9,F19=$T$7),A19,"")&amp;" "&amp;IF(AND(E20=$S$9,F20=$T$7),A20,"")&amp;" "&amp;IF(AND(E21=$S$9,F21=$T$7),A21,"")&amp;" "&amp;IF(AND(E22=$S$9,F22=$T$7),A22,"")&amp;" "&amp;IF(AND(E23=$S$9,F23=$T$7),A23,"")&amp;" "&amp;IF(AND(E24=$S$9,F24=$T$7),A24,"")&amp;" "&amp;IF(AND(E25=$S$9,F25=$T$7),A25,"")&amp;" "&amp;IF(AND(E26=$S$9,F26=$T$7),A26,"")&amp;" "&amp;IF(AND(E27=$S$9,F27=$T$7),A27,"")</f>
        <v xml:space="preserve">                   </v>
      </c>
      <c r="L9" s="101" t="str">
        <f>+IF(AND(E8=$S$9,F8=$U$7),A8,"")&amp;" "&amp;IF(AND(E9=$S$9,F9=$U$7),A9,"")&amp;" "&amp;IF(AND(E10=$S$9,F10=$U$7),A10,"")&amp;" "&amp;IF(AND(E11=$S$9,F11=$U$7),A11,"")&amp;" "&amp;IF(AND(E12=$S$9,F12=$U$7),A12,"")&amp;" "&amp;IF(AND(E13=$S$9,F13=$U$7),A13,"")&amp;" "&amp;IF(AND(E14=$S$9,F14=$U$7),A14,"")&amp;" "&amp;IF(AND(E15=$S$9,F15=$U$7),A15,"")&amp;" "&amp;IF(AND(E16=$S$9,F16=$U$7),A16,"")&amp;" "&amp;IF(AND(E17=$S$9,F17=$U$7),A17,"")&amp;" "&amp;IF(AND(E18=$S$9,F18=$U$7),A18,"")&amp;" "&amp;IF(AND(E19=$S$9,F19=$U$7),A19,"")&amp;" "&amp;IF(AND(E20=$S$9,F20=$U$7),A20,"")&amp;" "&amp;IF(AND(E21=$S$9,F21=$U$7),A21,"")&amp;" "&amp;IF(AND(E22=$S$9,F22=$U$7),A22,"")&amp;" "&amp;IF(AND(E23=$S$9,F23=$U$7),A23,"")&amp;" "&amp;IF(AND(E24=$S$9,F24=$U$7),A24,"")&amp;" "&amp;IF(AND(E25=$S$9,F25=$U$7),A25,"")&amp;" "&amp;IF(AND(E26=$S$9,F26=$U$7),A26,"")&amp;" "&amp;IF(AND(E27=$S$9,F27=$U$7),A27,"")</f>
        <v xml:space="preserve">                   </v>
      </c>
      <c r="M9" s="97" t="str">
        <f>+IF(AND(E8=$S$9,F8=$V$7),A8,"")&amp;" "&amp;IF(AND(E9=$S$9,F9=$V$7),A9,"")&amp;" "&amp;IF(AND(E10=$S$9,F10=$V$7),A10,"")&amp;" "&amp;IF(AND(E11=$S$9,F11=$V$7),A11,"")&amp;" "&amp;IF(AND(E12=$S$9,F12=$V$7),A12,"")&amp;" "&amp;IF(AND(E13=$S$9,F13=$V$7),A13,"")&amp;" "&amp;IF(AND(E14=$S$9,F14=$V$7),A14,"")&amp;" "&amp;IF(AND(E15=$S$9,F15=$V$7),A15,"")&amp;" "&amp;IF(AND(E16=$S$9,F16=$V$7),A16,"")&amp;" "&amp;IF(AND(E17=$S$9,F17=$V$7),A17,"")&amp;" "&amp;IF(AND(E18=$S$9,F18=$V$7),A18,"")&amp;" "&amp;IF(AND(E19=$S$9,F19=$V$7),A19,"")&amp;" "&amp;IF(AND(E20=$S$9,F20=$V$7),A20,"")&amp;" "&amp;IF(AND(E21=$S$9,F21=$V$7),A21,"")&amp;" "&amp;IF(AND(E22=$S$9,F22=$V$7),A22,"")&amp;" "&amp;IF(AND(E23=$S$9,F23=$V$7),A23,"")&amp;" "&amp;IF(AND(E24=$S$9,F24=$V$7),A24,"")&amp;" "&amp;IF(AND(E25=$S$9,F25=$V$7),A25,"")&amp;" "&amp;IF(AND(E26=$S$9,F26=$V$7),A26,"")&amp;" "&amp;IF(AND(E27=$S$9,F27=$V$7),A27,"")</f>
        <v xml:space="preserve">                   </v>
      </c>
      <c r="N9" s="97" t="str">
        <f>+IF(AND(E8=$S$9,F8=$W$7),A8,"")&amp;" "&amp;IF(AND(E9=$S$9,F9=$W$7),A9,"")&amp;" "&amp;IF(AND(E10=$S$9,F10=$W$7),A10,"")&amp;" "&amp;IF(AND(E11=$S$9,F11=$W$7),A11,"")&amp;" "&amp;IF(AND(E12=$S$9,F12=$W$7),A12,"")&amp;" "&amp;IF(AND(E13=$S$9,F13=$W$7),A13,"")&amp;" "&amp;IF(AND(E14=$S$9,F14=$W$7),A14,"")&amp;" "&amp;IF(AND(E15=$S$9,F15=$W$7),A15,"")&amp;" "&amp;IF(AND(E16=$S$9,F16=$W$7),A16,"")&amp;" "&amp;IF(AND(E17=$S$9,F17=$W$7),A17,"")&amp;" "&amp;IF(AND(E18=$S$9,F18=$W$7),A18,"")&amp;" "&amp;IF(AND(E19=$S$9,F19=$W$7),A19,"")&amp;" "&amp;IF(AND(E20=$S$9,F20=$W$7),A20,"")&amp;" "&amp;IF(AND(E21=$S$9,F21=$W$7),A21,"")&amp;" "&amp;IF(AND(E22=$S$9,F22=$W$7),A22,"")&amp;" "&amp;IF(AND(E23=$S$9,F23=$W$7),A23,"")&amp;" "&amp;IF(AND(E24=$S$9,F24=$W$7),A24,"")&amp;" "&amp;IF(AND(E25=$S$9,F25=$W$7),A25,"")&amp;" "&amp;IF(AND(E26=$S$9,F26=$W$7),A26,"")&amp;" "&amp;IF(AND(E27=$S$9,F27=$W$7),A27,"")</f>
        <v xml:space="preserve">                   </v>
      </c>
      <c r="O9" s="98" t="str">
        <f>+IF(AND(E8=$S$9,F8=$X$7),A8,"")&amp;" "&amp;IF(AND(E9=$S$9,F9=$X$7),A9,"")&amp;" "&amp;IF(AND(E10=$S$9,F10=$X$7),A10,"")&amp;" "&amp;IF(AND(E11=$S$9,F11=$X$7),A11,"")&amp;" "&amp;IF(AND(E12=$S$9,F12=$X$7),A12,"")&amp;" "&amp;IF(AND(E13=$S$9,F13=$X$7),A13,"")&amp;" "&amp;IF(AND(E14=$S$9,F14=$X$7),A14,"")&amp;" "&amp;IF(AND(E15=$S$9,F15=$X$7),A15,"")&amp;" "&amp;IF(AND(E16=$S$9,F16=$X$7),A16,"")&amp;" "&amp;IF(AND(E17=$S$9,F17=$X$7),A17,"")&amp;" "&amp;IF(AND(E18=$S$9,F18=$X$7),A18,"")&amp;" "&amp;IF(AND(E19=$S$9,F19=$X$7),A19,"")&amp;" "&amp;IF(AND(E20=$S$9,F20=$X$7),A20,"")&amp;" "&amp;IF(AND(E21=$S$9,F21=$X$7),A21,"")&amp;" "&amp;IF(AND(E22=$S$9,F22=$X$7),A22,"")&amp;" "&amp;IF(AND(E23=$S$9,F23=$X$7),A23,"")&amp;" "&amp;IF(AND(E24=$S$9,F24=$X$7),A24,"")&amp;" "&amp;IF(AND(E25=$S$9,F25=$X$7),A25,"")&amp;" "&amp;IF(AND(E26=$S$9,F26=$X$7),A26,"")&amp;" "&amp;IF(AND(E27=$S$9,F27=$X$7),A27,"")</f>
        <v xml:space="preserve">                   </v>
      </c>
      <c r="P9" s="96"/>
      <c r="Q9" s="482"/>
      <c r="R9" s="99">
        <v>0.8</v>
      </c>
      <c r="S9" s="90" t="s">
        <v>54</v>
      </c>
      <c r="T9" s="101" t="s">
        <v>5</v>
      </c>
      <c r="U9" s="101" t="s">
        <v>5</v>
      </c>
      <c r="V9" s="97" t="s">
        <v>75</v>
      </c>
      <c r="W9" s="97" t="s">
        <v>75</v>
      </c>
      <c r="X9" s="98" t="s">
        <v>74</v>
      </c>
      <c r="AA9" s="83"/>
      <c r="AB9" s="83"/>
      <c r="AC9" s="92"/>
      <c r="AD9" s="102"/>
      <c r="AE9" s="103"/>
      <c r="AF9" s="100"/>
      <c r="AG9" s="100"/>
      <c r="AH9" s="100"/>
      <c r="AI9" s="100"/>
      <c r="AJ9" s="100"/>
      <c r="AK9" s="92"/>
      <c r="AL9" s="92"/>
    </row>
    <row r="10" spans="1:38" ht="114" customHeight="1">
      <c r="A10" s="93" t="str">
        <f>'2 CONTEXTO E IDENTIFICACIÓN'!A9</f>
        <v>R3</v>
      </c>
      <c r="B10" s="324" t="str">
        <f>+'2 CONTEXTO E IDENTIFICACIÓN'!E9</f>
        <v>Posibilidad de pérdida Reputacional por incumplimiento en la atención de los servicios complementarios solicitados por los usuarios debido a deficiencias en el seguimiento y control en la atención de los servicios complementarios.</v>
      </c>
      <c r="C10" s="123">
        <f>+'5 VALORACIÓN DEL CONTROL'!S18</f>
        <v>0.42</v>
      </c>
      <c r="D10" s="95">
        <f>+'5 VALORACIÓN DEL CONTROL'!T18</f>
        <v>0.4</v>
      </c>
      <c r="E10" s="95" t="str">
        <f t="shared" si="0"/>
        <v>Media</v>
      </c>
      <c r="F10" s="95" t="str">
        <f t="shared" si="1"/>
        <v>Menor</v>
      </c>
      <c r="G10" s="324" t="str">
        <f>+IF(E10=$S$8,IF(F10=$T$7,$T$8,IF(F10=$U$7,$U$8,IF(F10=$V$7,$V$8,IF(F10=$W$7,$W$8,IF(F10=$X$7,$X$8))))),IF(E10=$S$9,IF(F10=$T$7,$T$9,IF(F10=$U$7,$U$9,IF(F10=$V$7,$V$9,IF(F10=$W$7,$W$9,IF(F10=$X$7,$X$9))))),IF(E10=$S$10,IF(F10=$T$7,$T$10,IF(F10=$U$7,$U$10,IF(F10=$V$7,$V$10,IF(F10=$W$7,$W$10,IF(F10=$X$7,$X$10))))),IF(E10=$S$11,IF(F10=$T$7,$T$11,IF(F10=$U$7,$U$11,IF(F10=$V$7,$V$11,IF(F10=$W$7,$W$11,IF(F10=$X$7,$X$11))))),IF(E10=$S$12,IF(F10=$T$7,$T$12,IF(F10=$U$7,$U$12,IF(F10=$V$7,$V$12,IF(F10=$W$7,$W$12,IF(F10=$X$7,$X$12))))),"")))))</f>
        <v>Moderado</v>
      </c>
      <c r="H10" s="96"/>
      <c r="I10" s="437"/>
      <c r="J10" s="87" t="s">
        <v>52</v>
      </c>
      <c r="K10" s="101" t="str">
        <f>+IF(AND(E8=$S$10,F8=$T$7),A8,"")&amp;" "&amp;IF(AND(E9=$S$10,F9=$T$7),A9,"")&amp;" "&amp;IF(AND(E10=$S$10,F10=$T$7),A10,"")&amp;" "&amp;IF(AND(E11=$S$10,F11=$T$7),A11,"")&amp;" "&amp;IF(AND(E12=$S$10,F12=$T$7),A12,"")&amp;" "&amp;IF(AND(E13=$S$10,F13=$T$7),A13,"")&amp;" "&amp;IF(AND(E14=$S$10,F14=$T$7),A14,"")&amp;" "&amp;IF(AND(E15=$S$10,F15=$T$7),A15,"")&amp;" "&amp;IF(AND(E16=$S$10,F16=$T$7),A16,"")&amp;" "&amp;IF(AND(E17=$S$10,F17=$T$7),A17,"")&amp;" "&amp;IF(AND(E18=$S$10,F18=$T$7),A18,"")&amp;" "&amp;IF(AND(E19=$S$10,F19=$T$7),A19,"")&amp;" "&amp;IF(AND(E20=$S$10,F20=$T$7),A20,"")&amp;" "&amp;IF(AND(E21=$S$10,F21=$T$7),A21,"")&amp;" "&amp;IF(AND(E22=$S$10,F22=$T$7),A22,"")&amp;" "&amp;IF(AND(E23=$S$10,F23=$T$7),A23,"")&amp;" "&amp;IF(AND(E24=$S$10,F24=$T$7),A24,"")&amp;" "&amp;IF(AND(E25=$S$10,F25=$T$7),A25,"")&amp;" "&amp;IF(AND(E26=$S$10,F26=$T$7),A26,"")&amp;" "&amp;IF(AND(E27=$S$10,F27=$T$7),A27,"")</f>
        <v xml:space="preserve">                   </v>
      </c>
      <c r="L10" s="101" t="str">
        <f>+IF(AND(E8=$S$10,F8=$U$7),A8,"")&amp;" "&amp;IF(AND(E9=$S$10,F9=$U$7),A9,"")&amp;" "&amp;IF(AND(E10=$S$10,F10=$U$7),A10,"")&amp;" "&amp;IF(AND(E11=$S$10,F11=$U$7),A11,"")&amp;" "&amp;IF(AND(E12=$S$10,F12=$U$7),A12,"")&amp;" "&amp;IF(AND(E13=$S$10,F13=$U$7),A13,"")&amp;" "&amp;IF(AND(E14=$S$10,F14=$U$7),A14,"")&amp;" "&amp;IF(AND(E15=$S$10,F15=$U$7),A15,"")&amp;" "&amp;IF(AND(E16=$S$10,F16=$U$7),A16,"")&amp;" "&amp;IF(AND(E17=$S$10,F17=$U$7),A17,"")&amp;" "&amp;IF(AND(E18=$S$10,F18=$U$7),A18,"")&amp;" "&amp;IF(AND(E19=$S$10,F19=$U$7),A19,"")&amp;" "&amp;IF(AND(E20=$S$10,F20=$U$7),A20,"")&amp;" "&amp;IF(AND(E21=$S$10,F21=$U$7),A21,"")&amp;" "&amp;IF(AND(E22=$S$10,F22=$U$7),A22,"")&amp;" "&amp;IF(AND(E23=$S$10,F23=$U$7),A23,"")&amp;" "&amp;IF(AND(E24=$S$10,F24=$U$7),A24,"")&amp;" "&amp;IF(AND(E25=$S$10,F25=$U$7),A25,"")&amp;" "&amp;IF(AND(E26=$S$10,F26=$U$7),A26,"")&amp;" "&amp;IF(AND(E27=$S$10,F27=$U$7),A27,"")</f>
        <v xml:space="preserve">  R3                 </v>
      </c>
      <c r="M10" s="101" t="str">
        <f>+IF(AND(E8=$S$10,F8=$V$7),A8,"")&amp;" "&amp;IF(AND(E9=$S$10,F9=$V$7),A9,"")&amp;" "&amp;IF(AND(E10=$S$10,F10=$V$7),A10,"")&amp;" "&amp;IF(AND(E11=$S$10,F11=$V$7),A11,"")&amp;" "&amp;IF(AND(E12=$S$10,F12=$V$7),A12,"")&amp;" "&amp;IF(AND(E13=$S$10,F13=$V$7),A13,"")&amp;" "&amp;IF(AND(E14=$S$10,F14=$V$7),A14,"")&amp;" "&amp;IF(AND(E15=$S$10,F15=$V$7),A15,"")&amp;" "&amp;IF(AND(E16=$S$10,F16=$V$7),A16,"")&amp;" "&amp;IF(AND(E17=$S$10,F17=$V$7),A17,"")&amp;" "&amp;IF(AND(E18=$S$10,F18=$V$7),A18,"")&amp;" "&amp;IF(AND(E19=$S$10,F19=$V$7),A19,"")&amp;" "&amp;IF(AND(E20=$S$10,F20=$V$7),A20,"")&amp;" "&amp;IF(AND(E21=$S$10,F21=$V$7),A21,"")&amp;" "&amp;IF(AND(E22=$S$10,F22=$V$7),A22,"")&amp;" "&amp;IF(AND(E23=$S$10,F23=$V$7),A23,"")&amp;" "&amp;IF(AND(E24=$S$10,F24=$V$7),A24,"")&amp;" "&amp;IF(AND(E25=$S$10,F25=$V$7),A25,"")&amp;" "&amp;IF(AND(E26=$S$10,F26=$V$7),A26,"")&amp;" "&amp;IF(AND(E27=$S$10,F27=$V$7),A27,"")</f>
        <v xml:space="preserve">                   </v>
      </c>
      <c r="N10" s="97" t="str">
        <f>+IF(AND(E8=$S$10,F8=$W$7),A8,"")&amp;" "&amp;IF(AND(E9=$S$10,F9=$W$7),A9,"")&amp;" "&amp;IF(AND(E10=$S$10,F10=$W$7),A10,"")&amp;" "&amp;IF(AND(E11=$S$10,F11=$W$7),A11,"")&amp;" "&amp;IF(AND(E12=$S$10,F12=$W$7),A12,"")&amp;" "&amp;IF(AND(E13=$S$10,F13=$W$7),A13,"")&amp;" "&amp;IF(AND(E14=$S$10,F14=$W$7),A14,"")&amp;" "&amp;IF(AND(E15=$S$10,F15=$W$7),A15,"")&amp;" "&amp;IF(AND(E16=$S$10,F16=$W$7),A16,"")&amp;" "&amp;IF(AND(E17=$S$10,F17=$W$7),A17,"")&amp;" "&amp;IF(AND(E18=$S$10,F18=$W$7),A18,"")&amp;" "&amp;IF(AND(E19=$S$10,F19=$W$7),A19,"")&amp;" "&amp;IF(AND(E20=$S$10,F20=$W$7),A20,"")&amp;" "&amp;IF(AND(E21=$S$10,F21=$W$7),A21,"")&amp;" "&amp;IF(AND(E22=$S$10,F22=$W$7),A22,"")&amp;" "&amp;IF(AND(E23=$S$10,F23=$W$7),A23,"")&amp;" "&amp;IF(AND(E24=$S$10,F24=$W$7),A24,"")&amp;" "&amp;IF(AND(E25=$S$10,F25=$W$7),A25,"")&amp;" "&amp;IF(AND(E26=$S$10,F26=$W$7),A26,"")&amp;" "&amp;IF(AND(E27=$S$10,F27=$W$7),A27,"")</f>
        <v xml:space="preserve">                   </v>
      </c>
      <c r="O10" s="98" t="str">
        <f>+IF(AND(E8=$S$10,F8=$X$7),A8,"")&amp;" "&amp;IF(AND(E9=$S$10,F9=$X$7),A9,"")&amp;" "&amp;IF(AND(E10=$S$10,F10=$X$7),A10,"")&amp;" "&amp;IF(AND(E11=$S$10,F11=$X$7),A11,"")&amp;" "&amp;IF(AND(E12=$S$10,F12=$X$7),A12,"")&amp;" "&amp;IF(AND(E13=$S$10,F13=$X$7),A13,"")&amp;" "&amp;IF(AND(E14=$S$10,F14=$X$7),A14,"")&amp;" "&amp;IF(AND(E15=$S$10,F15=$X$7),A15,"")&amp;" "&amp;IF(AND(E16=$S$10,F16=$X$7),A16,"")&amp;" "&amp;IF(AND(E17=$S$10,F17=$X$7),A17,"")&amp;" "&amp;IF(AND(E18=$S$10,F18=$X$7),A18,"")&amp;" "&amp;IF(AND(E19=$S$10,F19=$X$7),A19,"")&amp;" "&amp;IF(AND(E20=$S$10,F20=$X$7),A20,"")&amp;" "&amp;IF(AND(E21=$S$10,F21=$X$7),A21,"")&amp;" "&amp;IF(AND(E22=$S$10,F22=$X$7),A22,"")&amp;" "&amp;IF(AND(E23=$S$10,F23=$X$7),A23,"")&amp;" "&amp;IF(AND(E24=$S$10,F24=$X$7),A24,"")&amp;" "&amp;IF(AND(E25=$S$10,F25=$X$7),A25,"")&amp;" "&amp;IF(AND(E26=$S$10,F26=$X$7),A26,"")&amp;" "&amp;IF(AND(E27=$S$10,F27=$X$7),A27,"")</f>
        <v xml:space="preserve">                   </v>
      </c>
      <c r="P10" s="96"/>
      <c r="Q10" s="482"/>
      <c r="R10" s="99">
        <v>0.6</v>
      </c>
      <c r="S10" s="90" t="s">
        <v>52</v>
      </c>
      <c r="T10" s="101" t="s">
        <v>5</v>
      </c>
      <c r="U10" s="101" t="s">
        <v>5</v>
      </c>
      <c r="V10" s="101" t="s">
        <v>5</v>
      </c>
      <c r="W10" s="97" t="s">
        <v>75</v>
      </c>
      <c r="X10" s="98" t="s">
        <v>74</v>
      </c>
      <c r="AA10" s="83"/>
      <c r="AB10" s="83"/>
      <c r="AC10" s="92"/>
      <c r="AD10" s="102"/>
      <c r="AE10" s="103"/>
      <c r="AF10" s="100"/>
      <c r="AG10" s="100"/>
      <c r="AH10" s="100"/>
      <c r="AI10" s="100"/>
      <c r="AJ10" s="104"/>
      <c r="AK10" s="92"/>
      <c r="AL10" s="92"/>
    </row>
    <row r="11" spans="1:38" ht="90" customHeight="1">
      <c r="A11" s="93" t="str">
        <f>'2 CONTEXTO E IDENTIFICACIÓN'!A10</f>
        <v>R4</v>
      </c>
      <c r="B11" s="324" t="str">
        <f>+'2 CONTEXTO E IDENTIFICACIÓN'!E10</f>
        <v>Posibilidad de pérdida Reputacional por incumplimiento en la entrega de bienes y servicios por parte de los proveedores debido a deficiencias en el seguimiento y control de la gestión contractual.</v>
      </c>
      <c r="C11" s="123">
        <f>+'5 VALORACIÓN DEL CONTROL'!S22</f>
        <v>0.252</v>
      </c>
      <c r="D11" s="95">
        <f>+'5 VALORACIÓN DEL CONTROL'!T22</f>
        <v>0.4</v>
      </c>
      <c r="E11" s="95" t="str">
        <f t="shared" si="0"/>
        <v>Baja</v>
      </c>
      <c r="F11" s="95" t="str">
        <f t="shared" si="1"/>
        <v>Menor</v>
      </c>
      <c r="G11" s="324" t="str">
        <f t="shared" ref="G11:G27" si="2">+IF(E11=$S$8,IF(F11=$T$7,$T$8,IF(F11=$U$7,$U$8,IF(F11=$V$7,$V$8,IF(F11=$W$7,$W$8,IF(F11=$X$7,$X$8))))),IF(E11=$S$9,IF(F11=$T$7,$T$9,IF(F11=$U$7,$U$9,IF(F11=$V$7,$V$9,IF(F11=$W$7,$W$9,IF(F11=$X$7,$X$9))))),IF(E11=$S$10,IF(F11=$T$7,$T$10,IF(F11=$U$7,$U$10,IF(F11=$V$7,$V$10,IF(F11=$W$7,$W$10,IF(F11=$X$7,$X$10))))),IF(E11=$S$11,IF(F11=$T$7,$T$11,IF(F11=$U$7,$U$11,IF(F11=$V$7,$V$11,IF(F11=$W$7,$W$11,IF(F11=$X$7,$X$11))))),IF(E11=$S$12,IF(F11=$T$7,$T$12,IF(F11=$U$7,$U$12,IF(F11=$V$7,$V$12,IF(F11=$W$7,$W$12,IF(F11=$X$7,$X$12))))),"")))))</f>
        <v>Moderado</v>
      </c>
      <c r="H11" s="96"/>
      <c r="I11" s="437"/>
      <c r="J11" s="87" t="s">
        <v>50</v>
      </c>
      <c r="K11" s="105" t="str">
        <f>+IF(AND(E8=$S$11,F8=$T$7),A8,"")&amp;" "&amp;IF(AND(E9=$S$11,F9=$T$7),A9,"")&amp;" "&amp;IF(AND(E10=$S$11,F10=$T$7),A10,"")&amp;" "&amp;IF(AND(E11=$S$11,F11=$T$7),A11,"")&amp;" "&amp;IF(AND(E12=$S$11,F12=$T$7),A12,"")&amp;" "&amp;IF(AND(E13=$S$11,F13=$T$7),A13,"")&amp;" "&amp;IF(AND(E14=$S$11,F14=$T$7),A14,"")&amp;" "&amp;IF(AND(E15=$S$11,F15=$T$7),A15,"")&amp;" "&amp;IF(AND(E16=$S$11,F16=$T$7),A16,"")&amp;" "&amp;IF(AND(E17=$S$11,F17=$T$7),A17,"")&amp;" "&amp;IF(AND(E18=$S$11,F18=$T$7),A18,"")&amp;" "&amp;IF(AND(E19=$S$11,F19=$T$7),A19,"")&amp;" "&amp;IF(AND(E20=$S$11,F20=$T$7),A20,"")&amp;" "&amp;IF(AND(E21=$S$11,F21=$T$7),A21,"")&amp;" "&amp;IF(AND(E22=$S$11,F22=$T$7),A22,"")&amp;" "&amp;IF(AND(E23=$S$11,F23=$T$7),A23,"")&amp;" "&amp;IF(AND(E24=$S$11,F24=$T$7),A24,"")&amp;" "&amp;IF(AND(E25=$S$11,F25=$T$7),A25,"")&amp;" "&amp;IF(AND(E26=$S$11,F26=$T$7),A26,"")&amp;" "&amp;IF(AND(E27=$S$11,F27=$T$7),A27,"")</f>
        <v xml:space="preserve">                   </v>
      </c>
      <c r="L11" s="101" t="str">
        <f>+IF(AND(E8=$S$11,F8=$U$7),A8,"")&amp;" "&amp;IF(AND(E9=$S$11,F9=$U$7),A9,"")&amp;" "&amp;IF(AND(E10=$S$11,F10=$U$7),A10,"")&amp;" "&amp;IF(AND(E11=$S$11,F11=$U$7),A11,"")&amp;" "&amp;IF(AND(E12=$S$11,F12=$U$7),A12,"")&amp;" "&amp;IF(AND(E13=$S$11,F13=$U$7),A13,"")&amp;" "&amp;IF(AND(E14=$S$11,F14=$U$7),A14,"")&amp;" "&amp;IF(AND(E15=$S$11,F15=$U$7),A15,"")&amp;" "&amp;IF(AND(E16=$S$11,F16=$U$7),A16,"")&amp;" "&amp;IF(AND(E17=$S$11,F17=$U$7),A17,"")&amp;" "&amp;IF(AND(E18=$S$11,F18=$U$7),A18,"")&amp;" "&amp;IF(AND(E19=$S$11,F19=$U$7),A19,"")&amp;" "&amp;IF(AND(E20=$S$11,F20=$U$7),A20,"")&amp;" "&amp;IF(AND(E21=$S$11,F21=$U$7),A21,"")&amp;" "&amp;IF(AND(E22=$S$11,F22=$U$7),A22,"")&amp;" "&amp;IF(AND(E23=$S$11,F23=$U$7),A23,"")&amp;" "&amp;IF(AND(E24=$S$11,F24=$U$7),A24,"")&amp;" "&amp;IF(AND(E25=$S$11,F25=$U$7),A25,"")&amp;" "&amp;IF(AND(E26=$S$11,F26=$U$7),A26,"")&amp;" "&amp;IF(AND(E27=$S$11,F27=$U$7),A27,"")</f>
        <v xml:space="preserve">   R4                </v>
      </c>
      <c r="M11" s="101" t="str">
        <f>+IF(AND(E8=$S$11,F8=$V$7),A8,"")&amp;" "&amp;IF(AND(E9=$S$11,F9=$V$7),A9,"")&amp;" "&amp;IF(AND(E10=$S$11,F10=$V$7),A10,"")&amp;" "&amp;IF(AND(E11=$S$11,F11=$V$7),A11,"")&amp;" "&amp;IF(AND(E12=$S$11,F12=$V$7),A12,"")&amp;" "&amp;IF(AND(E13=$S$11,F13=$V$7),A13,"")&amp;" "&amp;IF(AND(E14=$S$11,F14=$V$7),A14,"")&amp;" "&amp;IF(AND(E15=$S$11,F15=$V$7),A15,"")&amp;" "&amp;IF(AND(E16=$S$11,F16=$V$7),A16,"")&amp;" "&amp;IF(AND(E17=$S$11,F17=$V$7),A17,"")&amp;" "&amp;IF(AND(E18=$S$11,F18=$V$7),A18,"")&amp;" "&amp;IF(AND(E19=$S$11,F19=$V$7),A19,"")&amp;" "&amp;IF(AND(E20=$S$11,F20=$V$7),A20,"")&amp;" "&amp;IF(AND(E21=$S$11,F21=$V$7),A21,"")&amp;" "&amp;IF(AND(E22=$S$11,F22=$V$7),A22,"")&amp;" "&amp;IF(AND(E23=$S$11,F23=$V$7),A23,"")&amp;" "&amp;IF(AND(E24=$S$11,F24=$V$7),A24,"")&amp;" "&amp;IF(AND(E25=$S$11,F25=$V$7),A25,"")&amp;" "&amp;IF(AND(E26=$S$11,F26=$V$7),A26,"")&amp;" "&amp;IF(AND(E27=$S$11,F27=$V$7),A27,"")</f>
        <v xml:space="preserve"> R2    R6              </v>
      </c>
      <c r="N11" s="97" t="str">
        <f>+IF(AND(E8=$S$11,F8=$W$7),A8,"")&amp;" "&amp;IF(AND(E9=$S$11,F9=$W$7),A9,"")&amp;" "&amp;IF(AND(E10=$S$11,F10=$W$7),A10,"")&amp;" "&amp;IF(AND(E11=$S$11,F11=$W$7),A11,"")&amp;" "&amp;IF(AND(E12=$S$11,F12=$W$7),A12,"")&amp;" "&amp;IF(AND(E13=$S$11,F13=$W$7),A13,"")&amp;" "&amp;IF(AND(E14=$S$11,F14=$W$7),A14,"")&amp;" "&amp;IF(AND(E15=$S$11,F15=$W$7),A15,"")&amp;" "&amp;IF(AND(E16=$S$11,F16=$W$7),A16,"")&amp;" "&amp;IF(AND(E17=$S$11,F17=$W$7),A17,"")&amp;" "&amp;IF(AND(E18=$S$11,F18=$W$7),A18,"")&amp;" "&amp;IF(AND(E19=$S$11,F19=$W$7),A19,"")&amp;" "&amp;IF(AND(E20=$S$11,F20=$W$7),A20,"")&amp;" "&amp;IF(AND(E21=$S$11,F21=$W$7),A21,"")&amp;" "&amp;IF(AND(E22=$S$11,F22=$W$7),A22,"")&amp;" "&amp;IF(AND(E23=$S$11,F23=$W$7),A23,"")&amp;" "&amp;IF(AND(E24=$S$11,F24=$W$7),A24,"")&amp;" "&amp;IF(AND(E25=$S$11,F25=$W$7),A25,"")&amp;" "&amp;IF(AND(E26=$S$11,F26=$W$7),A26,"")&amp;" "&amp;IF(AND(E27=$S$11,F27=$W$7),A27,"")</f>
        <v xml:space="preserve">                   </v>
      </c>
      <c r="O11" s="98" t="str">
        <f>+IF(AND(E8=$S$11,F8=$X$7),A8,"")&amp;" "&amp;IF(AND(E9=$S$11,F9=$X$7),A9,"")&amp;" "&amp;IF(AND(E10=$S$11,F10=$X$7),A10,"")&amp;" "&amp;IF(AND(E11=$S$11,F11=$X$7),A11,"")&amp;" "&amp;IF(AND(E12=$S$11,F12=$X$7),A12,"")&amp;" "&amp;IF(AND(E13=$S$11,F13=$X$7),A13,"")&amp;" "&amp;IF(AND(E14=$S$11,F14=$X$7),A14,"")&amp;" "&amp;IF(AND(E15=$S$11,F15=$X$7),A15,"")&amp;" "&amp;IF(AND(E16=$S$11,F16=$X$7),A16,"")&amp;" "&amp;IF(AND(E17=$S$11,F17=$X$7),A17,"")&amp;" "&amp;IF(AND(E18=$S$11,F18=$X$7),A18,"")&amp;" "&amp;IF(AND(E19=$S$11,F19=$X$7),A19,"")&amp;" "&amp;IF(AND(E20=$S$11,F20=$X$7),A20,"")&amp;" "&amp;IF(AND(E21=$S$11,F21=$X$7),A21,"")&amp;" "&amp;IF(AND(E22=$S$11,F22=$X$7),A22,"")&amp;" "&amp;IF(AND(E23=$S$11,F23=$X$7),A23,"")&amp;" "&amp;IF(AND(E24=$S$11,F24=$X$7),A24,"")&amp;" "&amp;IF(AND(E25=$S$11,F25=$X$7),A25,"")&amp;" "&amp;IF(AND(E26=$S$11,F26=$X$7),A26,"")&amp;" "&amp;IF(AND(E27=$S$11,F27=$X$7),A27,"")</f>
        <v xml:space="preserve">                   </v>
      </c>
      <c r="P11" s="96"/>
      <c r="Q11" s="482"/>
      <c r="R11" s="99">
        <v>0.4</v>
      </c>
      <c r="S11" s="90" t="s">
        <v>50</v>
      </c>
      <c r="T11" s="105" t="s">
        <v>76</v>
      </c>
      <c r="U11" s="101" t="s">
        <v>5</v>
      </c>
      <c r="V11" s="101" t="s">
        <v>5</v>
      </c>
      <c r="W11" s="97" t="s">
        <v>75</v>
      </c>
      <c r="X11" s="98" t="s">
        <v>74</v>
      </c>
      <c r="AA11" s="83"/>
      <c r="AB11" s="83"/>
      <c r="AC11" s="92"/>
      <c r="AD11" s="102"/>
      <c r="AE11" s="103"/>
      <c r="AF11" s="100"/>
      <c r="AG11" s="100"/>
      <c r="AH11" s="100"/>
      <c r="AI11" s="104"/>
      <c r="AJ11" s="100"/>
      <c r="AK11" s="92"/>
      <c r="AL11" s="92"/>
    </row>
    <row r="12" spans="1:38" ht="99" customHeight="1" thickBot="1">
      <c r="A12" s="93" t="str">
        <f>'2 CONTEXTO E IDENTIFICACIÓN'!A11</f>
        <v>R5</v>
      </c>
      <c r="B12" s="324" t="str">
        <f>+'2 CONTEXTO E IDENTIFICACIÓN'!E11</f>
        <v>Posibilidad de pérdida Reputacional por fallas en el software de facturación debido a deficiencias en el funcionamiento o mantenimiento del sistema de facturación</v>
      </c>
      <c r="C12" s="123">
        <f>+'5 VALORACIÓN DEL CONTROL'!S26</f>
        <v>0.16799999999999998</v>
      </c>
      <c r="D12" s="95">
        <f>+'5 VALORACIÓN DEL CONTROL'!T26</f>
        <v>0.30000000000000004</v>
      </c>
      <c r="E12" s="95" t="str">
        <f t="shared" si="0"/>
        <v>Muy Baja</v>
      </c>
      <c r="F12" s="95" t="str">
        <f t="shared" si="1"/>
        <v>Menor</v>
      </c>
      <c r="G12" s="324" t="str">
        <f t="shared" si="2"/>
        <v>Bajo</v>
      </c>
      <c r="H12" s="96"/>
      <c r="I12" s="438"/>
      <c r="J12" s="106" t="s">
        <v>48</v>
      </c>
      <c r="K12" s="107" t="str">
        <f>+IF(AND(E8=$S$12,F8=$T$7),A8,"")&amp;" "&amp;IF(AND(E9=$S$12,F9=$T$7),A9,"")&amp;" "&amp;IF(AND(E10=$S$12,F10=$T$7),A10,"")&amp;" "&amp;IF(AND(E11=$S$12,F11=$T$7),A11,"")&amp;" "&amp;IF(AND(E12=$S$12,F12=$T$7),A12,"")&amp;" "&amp;IF(AND(E13=$S$12,F13=$T$7),A13,"")&amp;" "&amp;IF(AND(E14=$S$12,F14=$T$7),A14,"")&amp;" "&amp;IF(AND(E15=$S$12,F15=$T$7),A15,"")&amp;" "&amp;IF(AND(E16=$S$12,F16=$T$7),A16,"")&amp;" "&amp;IF(AND(E17=$S$12,F17=$T$7),A17,"")&amp;" "&amp;IF(AND(E18=$S$12,F18=$T$7),A18,"")&amp;" "&amp;IF(AND(E19=$S$12,F19=$T$7),A19,"")&amp;" "&amp;IF(AND(E20=$S$12,F20=$T$7),A20,"")&amp;" "&amp;IF(AND(E21=$S$12,F21=$T$7),A21,"")&amp;" "&amp;IF(AND(E22=$S$12,F22=$T$7),A22,"")&amp;" "&amp;IF(AND(E23=$S$12,F23=$T$7),A23,"")&amp;" "&amp;IF(AND(E24=$S$12,F24=$T$7),A24,"")&amp;" "&amp;IF(AND(E25=$S$12,F25=$T$7),A25,"")&amp;" "&amp;IF(AND(E26=$S$12,F26=$T$7),A26,"")&amp;" "&amp;IF(AND(E27=$S$12,F27=$T$7),A27,"")</f>
        <v xml:space="preserve">                   </v>
      </c>
      <c r="L12" s="107" t="str">
        <f>+IF(AND(E8=$S$12,F8=$U$7),A8,"")&amp;" "&amp;IF(AND(E9=$S$12,F9=$U$7),A9,"")&amp;" "&amp;IF(AND(E10=$S$12,F10=$U$7),A10,"")&amp;" "&amp;IF(AND(E11=$S$12,F11=$U$7),A11,"")&amp;" "&amp;IF(AND(E12=$S$12,F12=$U$7),A12,"")&amp;" "&amp;IF(AND(E13=$S$12,F13=$U$7),A13,"")&amp;" "&amp;IF(AND(E14=$S$12,F14=$U$7),A14,"")&amp;" "&amp;IF(AND(E15=$S$12,F15=$U$7),A15,"")&amp;" "&amp;IF(AND(E16=$S$12,F16=$U$7),A16,"")&amp;" "&amp;IF(AND(E17=$S$12,F17=$U$7),A17,"")&amp;" "&amp;IF(AND(E18=$S$12,F18=$U$7),A18,"")&amp;" "&amp;IF(AND(E19=$S$12,F19=$U$7),A19,"")&amp;" "&amp;IF(AND(E20=$S$12,F20=$U$7),A20,"")&amp;" "&amp;IF(AND(E21=$S$12,F21=$U$7),A21,"")&amp;" "&amp;IF(AND(E22=$S$12,F22=$U$7),A22,"")&amp;" "&amp;IF(AND(E23=$S$12,F23=$U$7),A23,"")&amp;" "&amp;IF(AND(E24=$S$12,F24=$U$7),A24,"")&amp;" "&amp;IF(AND(E25=$S$12,F25=$U$7),A25,"")&amp;" "&amp;IF(AND(E26=$S$12,F26=$U$7),A26,"")&amp;" "&amp;IF(AND(E27=$S$12,F27=$U$7),A27,"")</f>
        <v xml:space="preserve">R1    R5               </v>
      </c>
      <c r="M12" s="108" t="str">
        <f>+IF(AND(E8=$S$12,F8=$V$7),A8,"")&amp;" "&amp;IF(AND(E9=$S$12,F9=$V$7),A9,"")&amp;" "&amp;IF(AND(E10=$S$12,F10=$V$7),A10,"")&amp;" "&amp;IF(AND(E11=$S$12,F11=$V$7),A11,"")&amp;" "&amp;IF(AND(E12=$S$12,F12=$V$7),A12,"")&amp;" "&amp;IF(AND(E13=$S$12,F13=$V$7),A13,"")&amp;" "&amp;IF(AND(E14=$S$12,F14=$V$7),A14,"")&amp;" "&amp;IF(AND(E15=$S$12,F15=$V$7),A15,"")&amp;" "&amp;IF(AND(E16=$S$12,F16=$V$7),A16,"")&amp;" "&amp;IF(AND(E17=$S$12,F17=$V$7),A17,"")&amp;" "&amp;IF(AND(E18=$S$12,F18=$V$7),A18,"")&amp;" "&amp;IF(AND(E19=$S$12,F19=$V$7),A19,"")&amp;" "&amp;IF(AND(E20=$S$12,F20=$V$7),A20,"")&amp;" "&amp;IF(AND(E21=$S$12,F21=$V$7),A21,"")&amp;" "&amp;IF(AND(E22=$S$12,F22=$V$7),A22,"")&amp;" "&amp;IF(AND(E23=$S$12,F23=$V$7),A23,"")&amp;" "&amp;IF(AND(E24=$S$12,F24=$V$7),A24,"")&amp;" "&amp;IF(AND(E25=$S$12,F25=$V$7),A25,"")&amp;" "&amp;IF(AND(E26=$S$12,F26=$V$7),A26,"")&amp;" "&amp;IF(AND(E27=$S$12,F27=$V$7),A27,"")</f>
        <v xml:space="preserve">                   </v>
      </c>
      <c r="N12" s="109" t="str">
        <f>+IF(AND(E8=$S$12,F8=$W$7),A8,"")&amp;" "&amp;IF(AND(E9=$S$12,F9=$W$7),A9,"")&amp;" "&amp;IF(AND(E10=$S$12,F10=$W$7),A10,"")&amp;" "&amp;IF(AND(E11=$S$12,F11=$W$7),A11,"")&amp;" "&amp;IF(AND(E12=$S$12,F12=$W$7),A12,"")&amp;" "&amp;IF(AND(E13=$S$12,F13=$W$7),A13,"")&amp;" "&amp;IF(AND(E14=$S$12,F14=$W$7),A14,"")&amp;" "&amp;IF(AND(E15=$S$12,F15=$W$7),A15,"")&amp;" "&amp;IF(AND(E16=$S$12,F16=$W$7),A16,"")&amp;" "&amp;IF(AND(E17=$S$12,F17=$W$7),A17,"")&amp;" "&amp;IF(AND(E18=$S$12,F18=$W$7),A18,"")&amp;" "&amp;IF(AND(E19=$S$12,F19=$W$7),A19,"")&amp;" "&amp;IF(AND(E20=$S$12,F20=$W$7),A20,"")&amp;" "&amp;IF(AND(E21=$S$12,F21=$W$7),A21,"")&amp;" "&amp;IF(AND(E22=$S$12,F22=$W$7),A22,"")&amp;" "&amp;IF(AND(E23=$S$12,F23=$W$7),A23,"")&amp;" "&amp;IF(AND(E24=$S$12,F24=$W$7),A24,"")&amp;" "&amp;IF(AND(E25=$S$12,F25=$W$7),A25,"")&amp;" "&amp;IF(AND(E26=$S$12,F26=$W$7),A26,"")&amp;" "&amp;IF(AND(E27=$S$12,F27=$W$7),A27,"")</f>
        <v xml:space="preserve">                   </v>
      </c>
      <c r="O12" s="110" t="str">
        <f>+IF(AND(E8=$S$12,F8=$X$7),A8,"")&amp;" "&amp;IF(AND(E9=$S$12,F9=$X$7),A9,"")&amp;" "&amp;IF(AND(E10=$S$12,F10=$X$7),A10,"")&amp;" "&amp;IF(AND(E11=$S$12,F11=$X$7),A11,"")&amp;" "&amp;IF(AND(E12=$S$12,F12=$X$7),A12,"")&amp;" "&amp;IF(AND(E13=$S$12,F13=$X$7),A13,"")&amp;" "&amp;IF(AND(E14=$S$12,F14=$X$7),A14,"")&amp;" "&amp;IF(AND(E15=$S$12,F15=$X$7),A15,"")&amp;" "&amp;IF(AND(E16=$S$12,F16=$X$7),A16,"")&amp;" "&amp;IF(AND(E17=$S$12,F17=$X$7),A17,"")&amp;" "&amp;IF(AND(E18=$S$12,F18=$X$7),A18,"")&amp;" "&amp;IF(AND(E19=$S$12,F19=$X$7),A19,"")&amp;" "&amp;IF(AND(E20=$S$12,F20=$X$7),A20,"")&amp;" "&amp;IF(AND(E21=$S$12,F21=$X$7),A21,"")&amp;" "&amp;IF(AND(E22=$S$12,F22=$X$7),A22,"")&amp;" "&amp;IF(AND(E23=$S$12,F23=$X$7),A23,"")&amp;" "&amp;IF(AND(E24=$S$12,F24=$X$7),A24,"")&amp;" "&amp;IF(AND(E25=$S$12,F25=$X$7),A25,"")&amp;" "&amp;IF(AND(E26=$S$12,F26=$X$7),A26,"")&amp;" "&amp;IF(AND(E27=$S$12,F27=$X$7),A27,"")</f>
        <v xml:space="preserve">                   </v>
      </c>
      <c r="P12" s="96"/>
      <c r="Q12" s="482"/>
      <c r="R12" s="111">
        <v>0.2</v>
      </c>
      <c r="S12" s="112" t="s">
        <v>48</v>
      </c>
      <c r="T12" s="107" t="s">
        <v>76</v>
      </c>
      <c r="U12" s="107" t="s">
        <v>76</v>
      </c>
      <c r="V12" s="108" t="s">
        <v>5</v>
      </c>
      <c r="W12" s="109" t="s">
        <v>75</v>
      </c>
      <c r="X12" s="110" t="s">
        <v>74</v>
      </c>
      <c r="AA12" s="83"/>
      <c r="AB12" s="83"/>
      <c r="AC12" s="92"/>
      <c r="AD12" s="102"/>
      <c r="AE12" s="103"/>
      <c r="AF12" s="100"/>
      <c r="AG12" s="100"/>
      <c r="AH12" s="100"/>
      <c r="AI12" s="113"/>
      <c r="AJ12" s="100"/>
      <c r="AK12" s="92"/>
      <c r="AL12" s="92"/>
    </row>
    <row r="13" spans="1:38" ht="30.75" customHeight="1">
      <c r="A13" s="93" t="str">
        <f>'2 CONTEXTO E IDENTIFICACIÓN'!A12</f>
        <v>R6</v>
      </c>
      <c r="B13" s="94" t="str">
        <f>+'2 CONTEXTO E IDENTIFICACIÓN'!E12</f>
        <v>Posibilidad de afectación operativa y financiera por sabotaje cibernético en los pagos de insumos debido a vulnerabilidades en la seguridad de los medios digitales utilizados para las transacciones.</v>
      </c>
      <c r="C13" s="123">
        <f>+'5 VALORACIÓN DEL CONTROL'!S30</f>
        <v>0.4</v>
      </c>
      <c r="D13" s="95">
        <f>+'5 VALORACIÓN DEL CONTROL'!T30</f>
        <v>0.6</v>
      </c>
      <c r="E13" s="95" t="str">
        <f t="shared" si="0"/>
        <v>Baja</v>
      </c>
      <c r="F13" s="95" t="str">
        <f t="shared" si="1"/>
        <v>Moderado</v>
      </c>
      <c r="G13" s="324" t="str">
        <f t="shared" si="2"/>
        <v>Moderado</v>
      </c>
      <c r="H13" s="96"/>
      <c r="I13" s="96"/>
      <c r="J13" s="96"/>
      <c r="K13" s="96"/>
      <c r="L13" s="96"/>
      <c r="M13" s="96"/>
      <c r="N13" s="96"/>
      <c r="O13" s="96"/>
      <c r="P13" s="96"/>
      <c r="AA13" s="83"/>
      <c r="AB13" s="83"/>
      <c r="AC13" s="92"/>
      <c r="AD13" s="102"/>
      <c r="AE13" s="103"/>
      <c r="AF13" s="100"/>
      <c r="AG13" s="100"/>
      <c r="AH13" s="100"/>
      <c r="AI13" s="100"/>
      <c r="AJ13" s="100"/>
      <c r="AK13" s="92"/>
      <c r="AL13" s="92"/>
    </row>
    <row r="14" spans="1:38" ht="30.95" customHeight="1">
      <c r="A14" s="93" t="str">
        <f>'2 CONTEXTO E IDENTIFICACIÓN'!A13</f>
        <v>R7</v>
      </c>
      <c r="B14" s="94">
        <f>+'2 CONTEXTO E IDENTIFICACIÓN'!E13</f>
        <v>0</v>
      </c>
      <c r="C14" s="123"/>
      <c r="D14" s="95"/>
      <c r="E14" s="124" t="str">
        <f t="shared" si="0"/>
        <v/>
      </c>
      <c r="F14" s="124" t="str">
        <f t="shared" si="1"/>
        <v/>
      </c>
      <c r="G14" s="94" t="str">
        <f t="shared" si="2"/>
        <v/>
      </c>
      <c r="H14" s="96"/>
      <c r="I14" s="96"/>
      <c r="J14" s="96"/>
      <c r="K14" s="96"/>
      <c r="L14" s="96"/>
      <c r="M14" s="96"/>
      <c r="N14" s="96"/>
      <c r="O14" s="96"/>
      <c r="P14" s="96"/>
      <c r="T14" s="85" t="s">
        <v>78</v>
      </c>
      <c r="V14" s="83"/>
      <c r="W14" s="83"/>
      <c r="X14" s="83"/>
      <c r="Y14" s="83"/>
      <c r="Z14" s="83"/>
      <c r="AA14" s="83"/>
      <c r="AB14" s="83"/>
      <c r="AC14" s="92"/>
      <c r="AD14" s="102"/>
      <c r="AE14" s="92"/>
      <c r="AF14" s="103"/>
      <c r="AG14" s="103"/>
      <c r="AH14" s="103"/>
      <c r="AI14" s="103"/>
      <c r="AJ14" s="103"/>
      <c r="AK14" s="92"/>
      <c r="AL14" s="92"/>
    </row>
    <row r="15" spans="1:38" ht="30.95" customHeight="1">
      <c r="A15" s="93" t="str">
        <f>'2 CONTEXTO E IDENTIFICACIÓN'!A14</f>
        <v>R8</v>
      </c>
      <c r="B15" s="94">
        <f>+'2 CONTEXTO E IDENTIFICACIÓN'!E14</f>
        <v>0</v>
      </c>
      <c r="C15" s="123"/>
      <c r="D15" s="95"/>
      <c r="E15" s="124" t="str">
        <f t="shared" si="0"/>
        <v/>
      </c>
      <c r="F15" s="124" t="str">
        <f t="shared" si="1"/>
        <v/>
      </c>
      <c r="G15" s="94" t="str">
        <f t="shared" si="2"/>
        <v/>
      </c>
      <c r="H15" s="96"/>
      <c r="I15" s="96"/>
      <c r="J15" s="96"/>
      <c r="K15" s="96"/>
      <c r="L15" s="96"/>
      <c r="M15" s="96"/>
      <c r="N15" s="96"/>
      <c r="O15" s="96"/>
      <c r="P15" s="96"/>
      <c r="T15" s="114" t="s">
        <v>74</v>
      </c>
      <c r="V15" s="83"/>
      <c r="W15" s="83"/>
      <c r="X15" s="83"/>
      <c r="Y15" s="83"/>
      <c r="Z15" s="83"/>
      <c r="AA15" s="83"/>
      <c r="AB15" s="83"/>
      <c r="AC15" s="92"/>
      <c r="AD15" s="92"/>
      <c r="AE15" s="92"/>
      <c r="AF15" s="100"/>
      <c r="AG15" s="100"/>
      <c r="AH15" s="100"/>
      <c r="AI15" s="100"/>
      <c r="AJ15" s="100"/>
      <c r="AK15" s="92"/>
      <c r="AL15" s="92"/>
    </row>
    <row r="16" spans="1:38" ht="30.95" customHeight="1">
      <c r="A16" s="93" t="str">
        <f>'2 CONTEXTO E IDENTIFICACIÓN'!A15</f>
        <v>R9</v>
      </c>
      <c r="B16" s="94" t="str">
        <f>+'2 CONTEXTO E IDENTIFICACIÓN'!E15</f>
        <v xml:space="preserve">  </v>
      </c>
      <c r="C16" s="123" t="str">
        <f>+'5 VALORACIÓN DEL CONTROL'!S42</f>
        <v/>
      </c>
      <c r="D16" s="95" t="str">
        <f>+'5 VALORACIÓN DEL CONTROL'!T42</f>
        <v/>
      </c>
      <c r="E16" s="124" t="str">
        <f t="shared" si="0"/>
        <v/>
      </c>
      <c r="F16" s="124" t="str">
        <f t="shared" si="1"/>
        <v/>
      </c>
      <c r="G16" s="94" t="str">
        <f t="shared" si="2"/>
        <v/>
      </c>
      <c r="H16" s="96"/>
      <c r="I16" s="96"/>
      <c r="J16" s="96"/>
      <c r="K16" s="96"/>
      <c r="L16" s="96"/>
      <c r="M16" s="96"/>
      <c r="N16" s="96"/>
      <c r="O16" s="96"/>
      <c r="P16" s="96"/>
      <c r="T16" s="97" t="s">
        <v>75</v>
      </c>
      <c r="U16" s="83"/>
      <c r="V16" s="83"/>
      <c r="W16" s="83"/>
      <c r="X16" s="83"/>
      <c r="Y16" s="83"/>
      <c r="Z16" s="83"/>
      <c r="AA16" s="83"/>
      <c r="AB16" s="83"/>
      <c r="AC16" s="92"/>
      <c r="AD16" s="92"/>
      <c r="AE16" s="92"/>
      <c r="AF16" s="100"/>
      <c r="AG16" s="100"/>
      <c r="AH16" s="100"/>
      <c r="AI16" s="100"/>
      <c r="AJ16" s="100"/>
      <c r="AK16" s="92"/>
      <c r="AL16" s="92"/>
    </row>
    <row r="17" spans="1:38" ht="30.95" customHeight="1">
      <c r="A17" s="93" t="str">
        <f>'2 CONTEXTO E IDENTIFICACIÓN'!A16</f>
        <v>R10</v>
      </c>
      <c r="B17" s="94" t="str">
        <f>+'2 CONTEXTO E IDENTIFICACIÓN'!E16</f>
        <v xml:space="preserve">  </v>
      </c>
      <c r="C17" s="123" t="str">
        <f>+'5 VALORACIÓN DEL CONTROL'!S46</f>
        <v/>
      </c>
      <c r="D17" s="95" t="str">
        <f>+'5 VALORACIÓN DEL CONTROL'!T46</f>
        <v/>
      </c>
      <c r="E17" s="124" t="str">
        <f t="shared" si="0"/>
        <v/>
      </c>
      <c r="F17" s="124" t="str">
        <f t="shared" si="1"/>
        <v/>
      </c>
      <c r="G17" s="94" t="str">
        <f t="shared" si="2"/>
        <v/>
      </c>
      <c r="H17" s="96"/>
      <c r="I17" s="96"/>
      <c r="J17" s="96"/>
      <c r="K17" s="96"/>
      <c r="L17" s="96"/>
      <c r="M17" s="96"/>
      <c r="N17" s="96"/>
      <c r="O17" s="96"/>
      <c r="P17" s="96"/>
      <c r="S17" s="115"/>
      <c r="T17" s="101" t="s">
        <v>5</v>
      </c>
      <c r="U17" s="115"/>
      <c r="V17" s="115"/>
      <c r="W17" s="115"/>
      <c r="X17" s="115"/>
      <c r="Y17" s="115"/>
      <c r="Z17" s="115"/>
      <c r="AA17" s="115"/>
      <c r="AB17" s="115"/>
      <c r="AC17" s="92"/>
      <c r="AD17" s="92"/>
      <c r="AE17" s="116"/>
      <c r="AF17" s="116"/>
      <c r="AG17" s="116"/>
      <c r="AH17" s="116"/>
      <c r="AI17" s="116"/>
      <c r="AJ17" s="116"/>
      <c r="AK17" s="92"/>
      <c r="AL17" s="92"/>
    </row>
    <row r="18" spans="1:38" ht="30.95" customHeight="1">
      <c r="A18" s="93" t="str">
        <f>'2 CONTEXTO E IDENTIFICACIÓN'!A17</f>
        <v>R11</v>
      </c>
      <c r="B18" s="94" t="str">
        <f>+'2 CONTEXTO E IDENTIFICACIÓN'!E17</f>
        <v xml:space="preserve">  </v>
      </c>
      <c r="C18" s="123" t="str">
        <f>+'5 VALORACIÓN DEL CONTROL'!S50</f>
        <v/>
      </c>
      <c r="D18" s="95" t="str">
        <f>+'5 VALORACIÓN DEL CONTROL'!T50</f>
        <v/>
      </c>
      <c r="E18" s="124" t="str">
        <f t="shared" si="0"/>
        <v/>
      </c>
      <c r="F18" s="124" t="str">
        <f t="shared" si="1"/>
        <v/>
      </c>
      <c r="G18" s="94" t="str">
        <f t="shared" si="2"/>
        <v/>
      </c>
      <c r="H18" s="96"/>
      <c r="I18" s="96"/>
      <c r="J18" s="96"/>
      <c r="K18" s="96"/>
      <c r="L18" s="96"/>
      <c r="M18" s="96"/>
      <c r="N18" s="96"/>
      <c r="O18" s="96"/>
      <c r="P18" s="96"/>
      <c r="S18" s="115"/>
      <c r="T18" s="105" t="s">
        <v>76</v>
      </c>
      <c r="AA18" s="115"/>
      <c r="AB18" s="115"/>
      <c r="AC18" s="92"/>
      <c r="AD18" s="92"/>
      <c r="AE18" s="92"/>
      <c r="AF18" s="100"/>
      <c r="AG18" s="100"/>
      <c r="AH18" s="100"/>
      <c r="AI18" s="100"/>
      <c r="AJ18" s="100"/>
      <c r="AK18" s="92"/>
      <c r="AL18" s="92"/>
    </row>
    <row r="19" spans="1:38" ht="30.95" customHeight="1">
      <c r="A19" s="93" t="str">
        <f>'2 CONTEXTO E IDENTIFICACIÓN'!A18</f>
        <v>R12</v>
      </c>
      <c r="B19" s="94" t="str">
        <f>+'2 CONTEXTO E IDENTIFICACIÓN'!E16</f>
        <v xml:space="preserve">  </v>
      </c>
      <c r="C19" s="123" t="str">
        <f>+'5 VALORACIÓN DEL CONTROL'!S54</f>
        <v/>
      </c>
      <c r="D19" s="95" t="str">
        <f>+'5 VALORACIÓN DEL CONTROL'!T54</f>
        <v/>
      </c>
      <c r="E19" s="124" t="str">
        <f t="shared" si="0"/>
        <v/>
      </c>
      <c r="F19" s="124" t="str">
        <f t="shared" si="1"/>
        <v/>
      </c>
      <c r="G19" s="94" t="str">
        <f t="shared" si="2"/>
        <v/>
      </c>
      <c r="H19" s="96"/>
      <c r="I19" s="96"/>
      <c r="J19" s="96"/>
      <c r="K19" s="96"/>
      <c r="L19" s="96"/>
      <c r="M19" s="96"/>
      <c r="N19" s="96"/>
      <c r="O19" s="96"/>
      <c r="P19" s="96"/>
      <c r="Q19" s="117"/>
      <c r="R19" s="117"/>
      <c r="S19" s="115"/>
      <c r="AA19" s="115"/>
      <c r="AB19" s="115"/>
      <c r="AC19" s="92"/>
      <c r="AD19" s="92"/>
      <c r="AE19" s="92"/>
      <c r="AF19" s="100"/>
      <c r="AG19" s="100"/>
      <c r="AH19" s="100"/>
      <c r="AI19" s="100"/>
      <c r="AJ19" s="100"/>
      <c r="AK19" s="92"/>
      <c r="AL19" s="92"/>
    </row>
    <row r="20" spans="1:38" ht="30.95" customHeight="1">
      <c r="A20" s="93" t="str">
        <f>'2 CONTEXTO E IDENTIFICACIÓN'!A19</f>
        <v>R13</v>
      </c>
      <c r="B20" s="94" t="str">
        <f>+'2 CONTEXTO E IDENTIFICACIÓN'!E17</f>
        <v xml:space="preserve">  </v>
      </c>
      <c r="C20" s="123" t="str">
        <f>+'5 VALORACIÓN DEL CONTROL'!S58</f>
        <v/>
      </c>
      <c r="D20" s="95" t="str">
        <f>+'5 VALORACIÓN DEL CONTROL'!T58</f>
        <v/>
      </c>
      <c r="E20" s="124" t="str">
        <f t="shared" si="0"/>
        <v/>
      </c>
      <c r="F20" s="124" t="str">
        <f t="shared" si="1"/>
        <v/>
      </c>
      <c r="G20" s="94" t="str">
        <f t="shared" si="2"/>
        <v/>
      </c>
      <c r="H20" s="96"/>
      <c r="I20" s="96"/>
      <c r="J20" s="96"/>
      <c r="K20" s="96"/>
      <c r="L20" s="96"/>
      <c r="M20" s="96"/>
      <c r="N20" s="96"/>
      <c r="O20" s="96"/>
      <c r="P20" s="96"/>
      <c r="Q20" s="117"/>
      <c r="R20" s="117"/>
      <c r="S20" s="118"/>
      <c r="AA20" s="115"/>
      <c r="AB20" s="115"/>
      <c r="AC20" s="92"/>
      <c r="AD20" s="113"/>
      <c r="AE20" s="113"/>
      <c r="AF20" s="113"/>
      <c r="AG20" s="113"/>
      <c r="AH20" s="113"/>
      <c r="AI20" s="113"/>
      <c r="AJ20" s="100"/>
      <c r="AK20" s="92"/>
      <c r="AL20" s="92"/>
    </row>
    <row r="21" spans="1:38" ht="30.95" customHeight="1">
      <c r="A21" s="93" t="str">
        <f>'2 CONTEXTO E IDENTIFICACIÓN'!A20</f>
        <v>R16</v>
      </c>
      <c r="B21" s="94" t="str">
        <f>+'2 CONTEXTO E IDENTIFICACIÓN'!E18</f>
        <v xml:space="preserve">  </v>
      </c>
      <c r="C21" s="123" t="str">
        <f>+'5 VALORACIÓN DEL CONTROL'!S62</f>
        <v/>
      </c>
      <c r="D21" s="95" t="str">
        <f>+'5 VALORACIÓN DEL CONTROL'!T62</f>
        <v/>
      </c>
      <c r="E21" s="124" t="str">
        <f t="shared" si="0"/>
        <v/>
      </c>
      <c r="F21" s="124" t="str">
        <f t="shared" si="1"/>
        <v/>
      </c>
      <c r="G21" s="94" t="str">
        <f t="shared" si="2"/>
        <v/>
      </c>
      <c r="H21" s="96"/>
      <c r="I21" s="96"/>
      <c r="J21" s="96"/>
      <c r="K21" s="96"/>
      <c r="L21" s="96"/>
      <c r="M21" s="96"/>
      <c r="N21" s="96"/>
      <c r="O21" s="96"/>
      <c r="P21" s="96"/>
      <c r="Q21" s="117"/>
      <c r="R21" s="117"/>
      <c r="AC21" s="92"/>
      <c r="AD21" s="119"/>
      <c r="AE21" s="119"/>
      <c r="AF21" s="119"/>
      <c r="AG21" s="119"/>
      <c r="AH21" s="119"/>
      <c r="AI21" s="119"/>
      <c r="AJ21" s="100"/>
      <c r="AK21" s="92"/>
      <c r="AL21" s="92"/>
    </row>
    <row r="22" spans="1:38" ht="30.95" customHeight="1">
      <c r="A22" s="93" t="str">
        <f>'2 CONTEXTO E IDENTIFICACIÓN'!A21</f>
        <v>R17</v>
      </c>
      <c r="B22" s="94" t="str">
        <f>+'2 CONTEXTO E IDENTIFICACIÓN'!E19</f>
        <v xml:space="preserve">  </v>
      </c>
      <c r="C22" s="123" t="str">
        <f>+'5 VALORACIÓN DEL CONTROL'!S66</f>
        <v/>
      </c>
      <c r="D22" s="95" t="str">
        <f>+'5 VALORACIÓN DEL CONTROL'!T66</f>
        <v/>
      </c>
      <c r="E22" s="124" t="str">
        <f t="shared" si="0"/>
        <v/>
      </c>
      <c r="F22" s="124" t="str">
        <f t="shared" si="1"/>
        <v/>
      </c>
      <c r="G22" s="94" t="str">
        <f t="shared" si="2"/>
        <v/>
      </c>
      <c r="H22" s="96"/>
      <c r="I22" s="96"/>
      <c r="J22" s="96"/>
      <c r="K22" s="96"/>
      <c r="L22" s="96"/>
      <c r="M22" s="96"/>
      <c r="N22" s="96"/>
      <c r="O22" s="96"/>
      <c r="P22" s="96"/>
      <c r="Q22" s="117"/>
      <c r="R22" s="117"/>
      <c r="AC22" s="92"/>
      <c r="AD22" s="113"/>
      <c r="AE22" s="113"/>
      <c r="AF22" s="113"/>
      <c r="AG22" s="113"/>
      <c r="AH22" s="113"/>
      <c r="AI22" s="113"/>
      <c r="AJ22" s="100"/>
      <c r="AK22" s="92"/>
      <c r="AL22" s="92"/>
    </row>
    <row r="23" spans="1:38" ht="30.95" customHeight="1">
      <c r="A23" s="93" t="str">
        <f>'2 CONTEXTO E IDENTIFICACIÓN'!A22</f>
        <v>R18</v>
      </c>
      <c r="B23" s="94" t="str">
        <f>+'2 CONTEXTO E IDENTIFICACIÓN'!E20</f>
        <v xml:space="preserve">  </v>
      </c>
      <c r="C23" s="123" t="str">
        <f>+'5 VALORACIÓN DEL CONTROL'!S70</f>
        <v/>
      </c>
      <c r="D23" s="95" t="str">
        <f>+'5 VALORACIÓN DEL CONTROL'!T70</f>
        <v/>
      </c>
      <c r="E23" s="124" t="str">
        <f t="shared" si="0"/>
        <v/>
      </c>
      <c r="F23" s="124" t="str">
        <f t="shared" si="1"/>
        <v/>
      </c>
      <c r="G23" s="94" t="str">
        <f t="shared" si="2"/>
        <v/>
      </c>
      <c r="H23" s="96"/>
      <c r="I23" s="96"/>
      <c r="J23" s="96"/>
      <c r="K23" s="96"/>
      <c r="L23" s="96"/>
      <c r="M23" s="96"/>
      <c r="N23" s="96"/>
      <c r="O23" s="96"/>
      <c r="P23" s="96"/>
      <c r="AC23" s="92"/>
      <c r="AD23" s="113"/>
      <c r="AE23" s="113"/>
      <c r="AF23" s="113"/>
      <c r="AG23" s="113"/>
      <c r="AH23" s="113"/>
      <c r="AI23" s="113"/>
      <c r="AJ23" s="100"/>
      <c r="AK23" s="92"/>
      <c r="AL23" s="92"/>
    </row>
    <row r="24" spans="1:38" ht="30.95" customHeight="1">
      <c r="A24" s="93" t="str">
        <f>'2 CONTEXTO E IDENTIFICACIÓN'!A23</f>
        <v>R19</v>
      </c>
      <c r="B24" s="94" t="str">
        <f>+'2 CONTEXTO E IDENTIFICACIÓN'!E21</f>
        <v xml:space="preserve">  </v>
      </c>
      <c r="C24" s="123" t="str">
        <f>+'5 VALORACIÓN DEL CONTROL'!S74</f>
        <v/>
      </c>
      <c r="D24" s="95" t="str">
        <f>+'5 VALORACIÓN DEL CONTROL'!T74</f>
        <v/>
      </c>
      <c r="E24" s="124" t="str">
        <f t="shared" si="0"/>
        <v/>
      </c>
      <c r="F24" s="124" t="str">
        <f t="shared" si="1"/>
        <v/>
      </c>
      <c r="G24" s="94" t="str">
        <f t="shared" si="2"/>
        <v/>
      </c>
      <c r="H24" s="96"/>
      <c r="I24" s="96"/>
      <c r="J24" s="96"/>
      <c r="K24" s="96"/>
      <c r="L24" s="96"/>
      <c r="M24" s="96"/>
      <c r="N24" s="96"/>
      <c r="O24" s="96"/>
      <c r="P24" s="96"/>
    </row>
    <row r="25" spans="1:38" ht="30.95" customHeight="1">
      <c r="A25" s="93" t="str">
        <f>'2 CONTEXTO E IDENTIFICACIÓN'!A24</f>
        <v>R20</v>
      </c>
      <c r="B25" s="94" t="str">
        <f>+'2 CONTEXTO E IDENTIFICACIÓN'!E22</f>
        <v xml:space="preserve">  </v>
      </c>
      <c r="C25" s="123" t="str">
        <f>+'5 VALORACIÓN DEL CONTROL'!S78</f>
        <v/>
      </c>
      <c r="D25" s="95" t="str">
        <f>+'5 VALORACIÓN DEL CONTROL'!T78</f>
        <v/>
      </c>
      <c r="E25" s="124" t="str">
        <f t="shared" si="0"/>
        <v/>
      </c>
      <c r="F25" s="124" t="str">
        <f t="shared" si="1"/>
        <v/>
      </c>
      <c r="G25" s="94" t="str">
        <f t="shared" si="2"/>
        <v/>
      </c>
      <c r="H25" s="96"/>
      <c r="I25" s="96"/>
      <c r="J25" s="96"/>
      <c r="K25" s="96"/>
      <c r="L25" s="96"/>
      <c r="M25" s="96"/>
      <c r="N25" s="96"/>
      <c r="O25" s="96"/>
      <c r="P25" s="96"/>
    </row>
    <row r="26" spans="1:38" ht="30.95" customHeight="1">
      <c r="A26" s="93"/>
      <c r="B26" s="94" t="str">
        <f>+'2 CONTEXTO E IDENTIFICACIÓN'!E23</f>
        <v xml:space="preserve">  </v>
      </c>
      <c r="C26" s="123" t="str">
        <f>+'5 VALORACIÓN DEL CONTROL'!S82</f>
        <v/>
      </c>
      <c r="D26" s="95" t="str">
        <f>+'5 VALORACIÓN DEL CONTROL'!T82</f>
        <v/>
      </c>
      <c r="E26" s="124" t="str">
        <f t="shared" si="0"/>
        <v/>
      </c>
      <c r="F26" s="124" t="str">
        <f t="shared" si="1"/>
        <v/>
      </c>
      <c r="G26" s="94" t="str">
        <f t="shared" si="2"/>
        <v/>
      </c>
      <c r="H26" s="96"/>
      <c r="I26" s="96"/>
      <c r="J26" s="96"/>
      <c r="K26" s="96"/>
      <c r="L26" s="96"/>
      <c r="M26" s="96"/>
      <c r="N26" s="96"/>
      <c r="O26" s="96"/>
      <c r="P26" s="96"/>
    </row>
    <row r="27" spans="1:38" ht="30.95" customHeight="1">
      <c r="A27" s="93"/>
      <c r="B27" s="94" t="str">
        <f>+'2 CONTEXTO E IDENTIFICACIÓN'!E24</f>
        <v xml:space="preserve">  </v>
      </c>
      <c r="C27" s="123" t="str">
        <f>+'5 VALORACIÓN DEL CONTROL'!S86</f>
        <v/>
      </c>
      <c r="D27" s="95" t="str">
        <f>+'5 VALORACIÓN DEL CONTROL'!T86</f>
        <v/>
      </c>
      <c r="E27" s="124" t="str">
        <f t="shared" si="0"/>
        <v/>
      </c>
      <c r="F27" s="124" t="str">
        <f t="shared" si="1"/>
        <v/>
      </c>
      <c r="G27" s="94" t="str">
        <f t="shared" si="2"/>
        <v/>
      </c>
      <c r="H27" s="96"/>
      <c r="I27" s="96"/>
      <c r="J27" s="96"/>
      <c r="K27" s="96"/>
      <c r="L27" s="96"/>
      <c r="M27" s="96"/>
      <c r="N27" s="96"/>
      <c r="O27" s="96"/>
      <c r="P27" s="96"/>
    </row>
    <row r="28" spans="1:38" ht="14.45" customHeight="1">
      <c r="B28" s="79"/>
      <c r="D28" s="79"/>
      <c r="G28" s="79"/>
      <c r="H28" s="79"/>
      <c r="I28" s="79"/>
      <c r="J28" s="79"/>
      <c r="K28" s="79"/>
      <c r="L28" s="79"/>
      <c r="M28" s="79"/>
      <c r="N28" s="79"/>
      <c r="O28" s="79"/>
      <c r="P28" s="79"/>
      <c r="AA28" s="84"/>
      <c r="AB28" s="84"/>
      <c r="AC28" s="84"/>
      <c r="AD28" s="84"/>
      <c r="AE28" s="84"/>
      <c r="AF28" s="79"/>
      <c r="AG28" s="79"/>
      <c r="AH28" s="79"/>
      <c r="AI28" s="79"/>
      <c r="AJ28" s="79"/>
    </row>
    <row r="29" spans="1:38" ht="39" customHeight="1">
      <c r="B29" s="79"/>
      <c r="D29" s="79"/>
      <c r="G29" s="79"/>
      <c r="H29" s="79"/>
      <c r="I29" s="79"/>
      <c r="J29" s="79"/>
      <c r="K29" s="79"/>
      <c r="L29" s="79"/>
      <c r="M29" s="79"/>
      <c r="N29" s="79"/>
      <c r="O29" s="79"/>
      <c r="P29" s="79"/>
      <c r="AA29" s="84"/>
      <c r="AB29" s="84"/>
      <c r="AC29" s="84"/>
      <c r="AD29" s="84"/>
      <c r="AE29" s="84"/>
      <c r="AF29" s="79"/>
      <c r="AG29" s="79"/>
      <c r="AH29" s="79"/>
      <c r="AI29" s="79"/>
      <c r="AJ29" s="79"/>
    </row>
    <row r="30" spans="1:38" ht="19.5" customHeight="1">
      <c r="B30" s="79"/>
      <c r="D30" s="79"/>
      <c r="G30" s="79"/>
      <c r="H30" s="79"/>
      <c r="I30" s="79"/>
      <c r="J30" s="79"/>
      <c r="K30" s="79"/>
      <c r="L30" s="79"/>
      <c r="M30" s="79"/>
      <c r="N30" s="79"/>
      <c r="O30" s="79"/>
      <c r="P30" s="79"/>
      <c r="AA30" s="84"/>
      <c r="AB30" s="84"/>
      <c r="AC30" s="84"/>
      <c r="AD30" s="84"/>
      <c r="AE30" s="84"/>
      <c r="AF30" s="79"/>
      <c r="AG30" s="79"/>
      <c r="AH30" s="79"/>
      <c r="AI30" s="79"/>
      <c r="AJ30" s="79"/>
    </row>
    <row r="31" spans="1:38" ht="19.5" customHeight="1">
      <c r="B31" s="79"/>
      <c r="D31" s="79"/>
      <c r="G31" s="79"/>
      <c r="H31" s="79"/>
      <c r="I31" s="79"/>
      <c r="J31" s="79"/>
      <c r="K31" s="79"/>
      <c r="L31" s="79"/>
      <c r="M31" s="79"/>
      <c r="N31" s="79"/>
      <c r="O31" s="79"/>
      <c r="P31" s="79"/>
      <c r="AA31" s="84"/>
      <c r="AB31" s="84"/>
      <c r="AC31" s="84"/>
      <c r="AD31" s="84"/>
      <c r="AE31" s="84"/>
      <c r="AF31" s="79"/>
      <c r="AG31" s="79"/>
      <c r="AH31" s="79"/>
      <c r="AI31" s="79"/>
      <c r="AJ31" s="79"/>
    </row>
    <row r="32" spans="1:38" ht="19.5" customHeight="1">
      <c r="B32" s="79"/>
      <c r="D32" s="79"/>
      <c r="G32" s="79"/>
      <c r="H32" s="79"/>
      <c r="I32" s="79"/>
      <c r="J32" s="79"/>
      <c r="K32" s="79"/>
      <c r="L32" s="79"/>
      <c r="M32" s="79"/>
      <c r="N32" s="79"/>
      <c r="O32" s="79"/>
      <c r="P32" s="79"/>
      <c r="AA32" s="84"/>
      <c r="AB32" s="84"/>
      <c r="AC32" s="84"/>
      <c r="AD32" s="84"/>
      <c r="AE32" s="84"/>
      <c r="AF32" s="79"/>
      <c r="AG32" s="79"/>
      <c r="AH32" s="79"/>
      <c r="AI32" s="79"/>
      <c r="AJ32" s="79"/>
    </row>
    <row r="33" spans="3:31" s="79" customFormat="1" ht="19.5" customHeight="1">
      <c r="C33" s="84"/>
      <c r="E33" s="125"/>
      <c r="F33" s="125"/>
      <c r="AA33" s="84"/>
      <c r="AB33" s="84"/>
      <c r="AC33" s="84"/>
      <c r="AD33" s="84"/>
      <c r="AE33" s="84"/>
    </row>
    <row r="34" spans="3:31" s="79" customFormat="1" ht="19.5" customHeight="1">
      <c r="C34" s="84"/>
      <c r="E34" s="125"/>
      <c r="F34" s="125"/>
      <c r="AA34" s="84"/>
      <c r="AB34" s="84"/>
      <c r="AC34" s="84"/>
      <c r="AD34" s="84"/>
      <c r="AE34" s="84"/>
    </row>
  </sheetData>
  <sheetProtection formatCells="0" formatColumns="0" formatRows="0" sort="0" autoFilter="0" pivotTables="0"/>
  <dataConsolidate/>
  <mergeCells count="9">
    <mergeCell ref="B1:C1"/>
    <mergeCell ref="T5:X5"/>
    <mergeCell ref="E6:G6"/>
    <mergeCell ref="K6:O6"/>
    <mergeCell ref="I8:I12"/>
    <mergeCell ref="Q8:Q12"/>
    <mergeCell ref="I5:O5"/>
    <mergeCell ref="B3:D3"/>
    <mergeCell ref="B4:D4"/>
  </mergeCells>
  <conditionalFormatting sqref="D8:E27">
    <cfRule type="cellIs" dxfId="59" priority="1" operator="equal">
      <formula>$S$12</formula>
    </cfRule>
    <cfRule type="cellIs" dxfId="58" priority="2" operator="equal">
      <formula>$S$11</formula>
    </cfRule>
    <cfRule type="cellIs" dxfId="57" priority="3" operator="equal">
      <formula>$S$10</formula>
    </cfRule>
    <cfRule type="cellIs" dxfId="56" priority="4" operator="equal">
      <formula>$S$9</formula>
    </cfRule>
    <cfRule type="cellIs" dxfId="55" priority="5" operator="equal">
      <formula>$S$8</formula>
    </cfRule>
  </conditionalFormatting>
  <conditionalFormatting sqref="F8:F27">
    <cfRule type="cellIs" dxfId="54" priority="6" operator="equal">
      <formula>$T$7</formula>
    </cfRule>
    <cfRule type="cellIs" dxfId="53" priority="7" operator="equal">
      <formula>$U$7</formula>
    </cfRule>
    <cfRule type="cellIs" dxfId="52" priority="8" operator="equal">
      <formula>$V$7</formula>
    </cfRule>
    <cfRule type="cellIs" dxfId="51" priority="9" operator="equal">
      <formula>$W$7</formula>
    </cfRule>
    <cfRule type="cellIs" dxfId="50" priority="10" operator="equal">
      <formula>$X$7</formula>
    </cfRule>
  </conditionalFormatting>
  <conditionalFormatting sqref="G8:G27">
    <cfRule type="cellIs" dxfId="49" priority="16" operator="equal">
      <formula>$T$15</formula>
    </cfRule>
    <cfRule type="cellIs" dxfId="48" priority="17" operator="equal">
      <formula>$T$16</formula>
    </cfRule>
    <cfRule type="cellIs" dxfId="47" priority="18" operator="equal">
      <formula>$T$17</formula>
    </cfRule>
    <cfRule type="cellIs" dxfId="46" priority="19" operator="equal">
      <formula>$T$18</formula>
    </cfRule>
  </conditionalFormatting>
  <dataValidations disablePrompts="1" count="3">
    <dataValidation allowBlank="1" showInputMessage="1" showErrorMessage="1" prompt="Es la materialización del riesgo y las consecuencias de su aparición. Su escala es: 5 bajo impacto, 10 medio, 20 alto impacto._x000a_" sqref="JD7:JJ7" xr:uid="{00000000-0002-0000-0500-000000000000}"/>
    <dataValidation allowBlank="1" showInputMessage="1" showErrorMessage="1" prompt="La probabilidad se encuentra determinada por una escala de 1 a 3, siendo 1 la menor probabilidad de ocurrencia del riesgo y 3 la mayor probabilidad de  ocurrencia." sqref="JC7" xr:uid="{00000000-0002-0000-0500-000001000000}"/>
    <dataValidation type="list" allowBlank="1" showInputMessage="1" showErrorMessage="1" sqref="JD8:JJ15" xr:uid="{00000000-0002-0000-0500-000002000000}">
      <formula1>#REF!</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34"/>
  <sheetViews>
    <sheetView showGridLines="0" zoomScale="70" zoomScaleNormal="70" workbookViewId="0">
      <selection activeCell="G1" sqref="G1"/>
    </sheetView>
  </sheetViews>
  <sheetFormatPr baseColWidth="10" defaultColWidth="14.28515625" defaultRowHeight="12.75"/>
  <cols>
    <col min="1" max="1" width="14.28515625" style="79" customWidth="1"/>
    <col min="2" max="2" width="17" style="84" customWidth="1"/>
    <col min="3" max="3" width="15.5703125" style="84" customWidth="1"/>
    <col min="4" max="4" width="14.7109375" style="84" customWidth="1"/>
    <col min="5" max="6" width="15.5703125" style="125" customWidth="1"/>
    <col min="7" max="7" width="15.5703125" style="84" customWidth="1"/>
    <col min="8" max="8" width="2.28515625" style="84" customWidth="1"/>
    <col min="9" max="9" width="15.7109375" style="84" customWidth="1"/>
    <col min="10" max="10" width="17.85546875" style="84" customWidth="1"/>
    <col min="11" max="15" width="12.42578125" style="84" customWidth="1"/>
    <col min="16" max="16" width="3.85546875" style="84" customWidth="1"/>
    <col min="17" max="17" width="4.85546875" style="79" hidden="1" customWidth="1"/>
    <col min="18" max="18" width="6.140625" style="79" hidden="1" customWidth="1"/>
    <col min="19" max="24" width="14" style="79" hidden="1" customWidth="1"/>
    <col min="25" max="29" width="11.42578125" style="79" customWidth="1"/>
    <col min="30" max="30" width="5.5703125" style="79" bestFit="1" customWidth="1"/>
    <col min="31" max="31" width="26.85546875" style="79" customWidth="1"/>
    <col min="32" max="36" width="22.85546875" style="84" customWidth="1"/>
    <col min="37" max="37" width="23.42578125" style="79" customWidth="1"/>
    <col min="38" max="265" width="11.42578125" style="79" customWidth="1"/>
    <col min="266" max="266" width="12.7109375" style="79" customWidth="1"/>
    <col min="267" max="267" width="47" style="79" customWidth="1"/>
    <col min="268" max="268" width="35" style="79" customWidth="1"/>
    <col min="269" max="16384" width="14.28515625" style="79"/>
  </cols>
  <sheetData>
    <row r="1" spans="1:38" s="69" customFormat="1" ht="59.25" customHeight="1">
      <c r="A1" s="339" t="e" vm="1">
        <v>#VALUE!</v>
      </c>
      <c r="B1" s="349" t="s">
        <v>301</v>
      </c>
      <c r="C1" s="349"/>
      <c r="D1" s="340" t="e" vm="2">
        <v>#VALUE!</v>
      </c>
      <c r="E1" s="122"/>
      <c r="F1" s="213"/>
      <c r="J1" s="226"/>
      <c r="K1" s="342"/>
      <c r="L1" s="20"/>
      <c r="M1" s="20"/>
      <c r="AF1" s="70"/>
      <c r="AG1" s="70"/>
      <c r="AH1" s="70"/>
      <c r="AI1" s="70"/>
      <c r="AJ1" s="70"/>
    </row>
    <row r="2" spans="1:38" s="69" customFormat="1">
      <c r="A2" s="73"/>
      <c r="B2" s="71"/>
      <c r="C2" s="71"/>
      <c r="D2" s="71"/>
      <c r="E2" s="213"/>
      <c r="F2" s="213"/>
      <c r="G2" s="71"/>
      <c r="H2" s="71"/>
      <c r="N2" s="72"/>
      <c r="O2" s="72"/>
      <c r="P2" s="71"/>
      <c r="AF2" s="70"/>
      <c r="AG2" s="70"/>
      <c r="AH2" s="70"/>
      <c r="AI2" s="70"/>
      <c r="AJ2" s="70"/>
    </row>
    <row r="3" spans="1:38" s="69" customFormat="1" ht="17.45" customHeight="1">
      <c r="A3" s="19" t="s">
        <v>143</v>
      </c>
      <c r="B3" s="359" t="str">
        <f>+IF('2 CONTEXTO E IDENTIFICACIÓN'!$B$3="","",'2 CONTEXTO E IDENTIFICACIÓN'!$B$3)</f>
        <v xml:space="preserve">GESTIÓN COMERCIAL </v>
      </c>
      <c r="C3" s="359"/>
      <c r="D3" s="359"/>
      <c r="E3" s="68"/>
      <c r="F3" s="213"/>
      <c r="G3" s="71"/>
      <c r="H3" s="71"/>
      <c r="I3" s="214"/>
      <c r="J3" s="214"/>
      <c r="K3" s="215"/>
      <c r="L3" s="215"/>
      <c r="M3" s="215"/>
      <c r="N3" s="72"/>
      <c r="O3" s="72"/>
      <c r="P3" s="71"/>
      <c r="AF3" s="70"/>
      <c r="AG3" s="70"/>
      <c r="AH3" s="70"/>
      <c r="AI3" s="70"/>
      <c r="AJ3" s="70"/>
    </row>
    <row r="4" spans="1:38" s="69" customFormat="1" ht="15" thickBot="1">
      <c r="D4" s="68"/>
      <c r="E4" s="68"/>
      <c r="F4" s="121"/>
      <c r="AF4" s="70"/>
      <c r="AG4" s="70"/>
      <c r="AH4" s="70"/>
      <c r="AI4" s="70"/>
      <c r="AJ4" s="70"/>
    </row>
    <row r="5" spans="1:38" s="69" customFormat="1" ht="13.5" thickBot="1">
      <c r="A5" s="483" t="s">
        <v>18</v>
      </c>
      <c r="B5" s="484"/>
      <c r="C5" s="484"/>
      <c r="D5" s="484"/>
      <c r="E5" s="484"/>
      <c r="F5" s="484"/>
      <c r="G5" s="485"/>
      <c r="I5" s="483" t="s">
        <v>19</v>
      </c>
      <c r="J5" s="484"/>
      <c r="K5" s="484"/>
      <c r="L5" s="484"/>
      <c r="M5" s="484"/>
      <c r="N5" s="484"/>
      <c r="O5" s="485"/>
      <c r="R5" s="74"/>
      <c r="S5" s="75"/>
      <c r="T5" s="432" t="s">
        <v>77</v>
      </c>
      <c r="U5" s="432"/>
      <c r="V5" s="432"/>
      <c r="W5" s="432"/>
      <c r="X5" s="433"/>
      <c r="AF5" s="70"/>
      <c r="AG5" s="70"/>
      <c r="AH5" s="70"/>
      <c r="AI5" s="70"/>
      <c r="AJ5" s="70"/>
    </row>
    <row r="6" spans="1:38">
      <c r="A6" s="77"/>
      <c r="B6" s="78"/>
      <c r="C6" s="432" t="s">
        <v>77</v>
      </c>
      <c r="D6" s="432"/>
      <c r="E6" s="432"/>
      <c r="F6" s="432"/>
      <c r="G6" s="433"/>
      <c r="H6" s="76"/>
      <c r="I6" s="77"/>
      <c r="J6" s="78"/>
      <c r="K6" s="432" t="s">
        <v>77</v>
      </c>
      <c r="L6" s="432"/>
      <c r="M6" s="432"/>
      <c r="N6" s="432"/>
      <c r="O6" s="433"/>
      <c r="P6" s="76"/>
      <c r="R6" s="80"/>
      <c r="T6" s="81">
        <v>0.2</v>
      </c>
      <c r="U6" s="81">
        <v>0.4</v>
      </c>
      <c r="V6" s="81">
        <v>0.6</v>
      </c>
      <c r="W6" s="81">
        <v>0.8</v>
      </c>
      <c r="X6" s="82">
        <v>1</v>
      </c>
      <c r="Y6" s="83"/>
      <c r="Z6" s="83"/>
      <c r="AA6" s="83"/>
      <c r="AB6" s="83"/>
      <c r="AC6" s="83"/>
      <c r="AD6" s="83"/>
      <c r="AE6" s="83"/>
    </row>
    <row r="7" spans="1:38">
      <c r="A7" s="80"/>
      <c r="B7" s="86"/>
      <c r="C7" s="87" t="s">
        <v>58</v>
      </c>
      <c r="D7" s="87" t="s">
        <v>7</v>
      </c>
      <c r="E7" s="87" t="s">
        <v>5</v>
      </c>
      <c r="F7" s="87" t="s">
        <v>6</v>
      </c>
      <c r="G7" s="88" t="s">
        <v>66</v>
      </c>
      <c r="H7" s="76"/>
      <c r="I7" s="80"/>
      <c r="J7" s="86"/>
      <c r="K7" s="87" t="s">
        <v>58</v>
      </c>
      <c r="L7" s="87" t="s">
        <v>7</v>
      </c>
      <c r="M7" s="87" t="s">
        <v>5</v>
      </c>
      <c r="N7" s="87" t="s">
        <v>6</v>
      </c>
      <c r="O7" s="88" t="s">
        <v>66</v>
      </c>
      <c r="P7" s="76"/>
      <c r="R7" s="80"/>
      <c r="S7" s="89"/>
      <c r="T7" s="90" t="s">
        <v>58</v>
      </c>
      <c r="U7" s="90" t="s">
        <v>7</v>
      </c>
      <c r="V7" s="90" t="s">
        <v>5</v>
      </c>
      <c r="W7" s="90" t="s">
        <v>6</v>
      </c>
      <c r="X7" s="91" t="s">
        <v>66</v>
      </c>
      <c r="AA7" s="83"/>
      <c r="AB7" s="83"/>
      <c r="AC7" s="92"/>
      <c r="AD7" s="92"/>
      <c r="AE7" s="92"/>
      <c r="AF7" s="92"/>
      <c r="AG7" s="92"/>
      <c r="AH7" s="92"/>
      <c r="AI7" s="92"/>
      <c r="AJ7" s="92"/>
      <c r="AK7" s="92"/>
      <c r="AL7" s="92"/>
    </row>
    <row r="8" spans="1:38" ht="55.5" customHeight="1">
      <c r="A8" s="437" t="s">
        <v>47</v>
      </c>
      <c r="B8" s="87" t="s">
        <v>55</v>
      </c>
      <c r="C8" s="97" t="str">
        <f>+'4 MAPA CALOR INHERENTE'!I8</f>
        <v xml:space="preserve">                   </v>
      </c>
      <c r="D8" s="97" t="str">
        <f>+'4 MAPA CALOR INHERENTE'!J8</f>
        <v xml:space="preserve">                   </v>
      </c>
      <c r="E8" s="97" t="str">
        <f>+'4 MAPA CALOR INHERENTE'!K8</f>
        <v xml:space="preserve">                   </v>
      </c>
      <c r="F8" s="97" t="str">
        <f>+'4 MAPA CALOR INHERENTE'!L8</f>
        <v xml:space="preserve">                   </v>
      </c>
      <c r="G8" s="98" t="str">
        <f>+'4 MAPA CALOR INHERENTE'!M8</f>
        <v xml:space="preserve">                   </v>
      </c>
      <c r="H8" s="96"/>
      <c r="I8" s="437" t="s">
        <v>47</v>
      </c>
      <c r="J8" s="87" t="s">
        <v>55</v>
      </c>
      <c r="K8" s="97" t="str">
        <f>+'6 MAPA CALOR RESIDUAL'!K8</f>
        <v xml:space="preserve">                   </v>
      </c>
      <c r="L8" s="97" t="str">
        <f>+'6 MAPA CALOR RESIDUAL'!L8</f>
        <v xml:space="preserve">                   </v>
      </c>
      <c r="M8" s="97" t="str">
        <f>+'6 MAPA CALOR RESIDUAL'!M8</f>
        <v xml:space="preserve">                   </v>
      </c>
      <c r="N8" s="97" t="str">
        <f>+'6 MAPA CALOR RESIDUAL'!N8</f>
        <v xml:space="preserve">                   </v>
      </c>
      <c r="O8" s="98" t="str">
        <f>+'6 MAPA CALOR RESIDUAL'!O8</f>
        <v xml:space="preserve">                   </v>
      </c>
      <c r="P8" s="96"/>
      <c r="Q8" s="482" t="s">
        <v>47</v>
      </c>
      <c r="R8" s="99">
        <v>1</v>
      </c>
      <c r="S8" s="90" t="s">
        <v>55</v>
      </c>
      <c r="T8" s="97" t="s">
        <v>75</v>
      </c>
      <c r="U8" s="97" t="s">
        <v>75</v>
      </c>
      <c r="V8" s="97" t="s">
        <v>75</v>
      </c>
      <c r="W8" s="97" t="s">
        <v>75</v>
      </c>
      <c r="X8" s="98" t="s">
        <v>74</v>
      </c>
      <c r="AA8" s="83"/>
      <c r="AB8" s="83"/>
      <c r="AC8" s="92"/>
      <c r="AD8" s="92"/>
      <c r="AE8" s="92"/>
      <c r="AF8" s="100"/>
      <c r="AG8" s="100"/>
      <c r="AH8" s="100"/>
      <c r="AI8" s="100"/>
      <c r="AJ8" s="100"/>
      <c r="AK8" s="92"/>
      <c r="AL8" s="92"/>
    </row>
    <row r="9" spans="1:38" ht="55.5" customHeight="1">
      <c r="A9" s="437"/>
      <c r="B9" s="87" t="s">
        <v>54</v>
      </c>
      <c r="C9" s="101" t="str">
        <f>+'4 MAPA CALOR INHERENTE'!I9</f>
        <v xml:space="preserve">                   </v>
      </c>
      <c r="D9" s="101" t="str">
        <f>+'4 MAPA CALOR INHERENTE'!J9</f>
        <v xml:space="preserve">                   </v>
      </c>
      <c r="E9" s="97" t="str">
        <f>+'4 MAPA CALOR INHERENTE'!K9</f>
        <v xml:space="preserve">                   </v>
      </c>
      <c r="F9" s="97" t="str">
        <f>+'4 MAPA CALOR INHERENTE'!L9</f>
        <v xml:space="preserve">                   </v>
      </c>
      <c r="G9" s="98" t="str">
        <f>+'4 MAPA CALOR INHERENTE'!M9</f>
        <v xml:space="preserve">                   </v>
      </c>
      <c r="H9" s="96"/>
      <c r="I9" s="437"/>
      <c r="J9" s="87" t="s">
        <v>54</v>
      </c>
      <c r="K9" s="101" t="str">
        <f>+'6 MAPA CALOR RESIDUAL'!K9</f>
        <v xml:space="preserve">                   </v>
      </c>
      <c r="L9" s="101" t="str">
        <f>+'6 MAPA CALOR RESIDUAL'!L9</f>
        <v xml:space="preserve">                   </v>
      </c>
      <c r="M9" s="97" t="str">
        <f>+'6 MAPA CALOR RESIDUAL'!M9</f>
        <v xml:space="preserve">                   </v>
      </c>
      <c r="N9" s="97" t="str">
        <f>+'6 MAPA CALOR RESIDUAL'!N9</f>
        <v xml:space="preserve">                   </v>
      </c>
      <c r="O9" s="98" t="str">
        <f>+'6 MAPA CALOR RESIDUAL'!O9</f>
        <v xml:space="preserve">                   </v>
      </c>
      <c r="P9" s="96"/>
      <c r="Q9" s="482"/>
      <c r="R9" s="99">
        <v>0.8</v>
      </c>
      <c r="S9" s="90" t="s">
        <v>54</v>
      </c>
      <c r="T9" s="101" t="s">
        <v>5</v>
      </c>
      <c r="U9" s="101" t="s">
        <v>5</v>
      </c>
      <c r="V9" s="97" t="s">
        <v>75</v>
      </c>
      <c r="W9" s="97" t="s">
        <v>75</v>
      </c>
      <c r="X9" s="98" t="s">
        <v>74</v>
      </c>
      <c r="AA9" s="83"/>
      <c r="AB9" s="83"/>
      <c r="AC9" s="92"/>
      <c r="AD9" s="102"/>
      <c r="AE9" s="103"/>
      <c r="AF9" s="100"/>
      <c r="AG9" s="100"/>
      <c r="AH9" s="100"/>
      <c r="AI9" s="100"/>
      <c r="AJ9" s="100"/>
      <c r="AK9" s="92"/>
      <c r="AL9" s="92"/>
    </row>
    <row r="10" spans="1:38" ht="55.5" customHeight="1">
      <c r="A10" s="437"/>
      <c r="B10" s="87" t="s">
        <v>52</v>
      </c>
      <c r="C10" s="101" t="str">
        <f>+'4 MAPA CALOR INHERENTE'!I10</f>
        <v xml:space="preserve">                   </v>
      </c>
      <c r="D10" s="101" t="str">
        <f>+'4 MAPA CALOR INHERENTE'!J10</f>
        <v xml:space="preserve">  R3 R4                </v>
      </c>
      <c r="E10" s="101" t="str">
        <f>+'4 MAPA CALOR INHERENTE'!K10</f>
        <v xml:space="preserve"> R2                  </v>
      </c>
      <c r="F10" s="97" t="str">
        <f>+'4 MAPA CALOR INHERENTE'!L10</f>
        <v xml:space="preserve">                   </v>
      </c>
      <c r="G10" s="98" t="str">
        <f>+'4 MAPA CALOR INHERENTE'!M10</f>
        <v xml:space="preserve">                   </v>
      </c>
      <c r="H10" s="96"/>
      <c r="I10" s="437"/>
      <c r="J10" s="87" t="s">
        <v>52</v>
      </c>
      <c r="K10" s="101" t="str">
        <f>+'6 MAPA CALOR RESIDUAL'!K10</f>
        <v xml:space="preserve">                   </v>
      </c>
      <c r="L10" s="101" t="str">
        <f>+'6 MAPA CALOR RESIDUAL'!L10</f>
        <v xml:space="preserve">  R3                 </v>
      </c>
      <c r="M10" s="101" t="str">
        <f>+'6 MAPA CALOR RESIDUAL'!M10</f>
        <v xml:space="preserve">                   </v>
      </c>
      <c r="N10" s="97" t="str">
        <f>+'6 MAPA CALOR RESIDUAL'!N10</f>
        <v xml:space="preserve">                   </v>
      </c>
      <c r="O10" s="98" t="str">
        <f>+'6 MAPA CALOR RESIDUAL'!O10</f>
        <v xml:space="preserve">                   </v>
      </c>
      <c r="P10" s="96"/>
      <c r="Q10" s="482"/>
      <c r="R10" s="99">
        <v>0.6</v>
      </c>
      <c r="S10" s="90" t="s">
        <v>52</v>
      </c>
      <c r="T10" s="101" t="s">
        <v>5</v>
      </c>
      <c r="U10" s="101" t="s">
        <v>5</v>
      </c>
      <c r="V10" s="101" t="s">
        <v>5</v>
      </c>
      <c r="W10" s="97" t="s">
        <v>75</v>
      </c>
      <c r="X10" s="98" t="s">
        <v>74</v>
      </c>
      <c r="AA10" s="83"/>
      <c r="AB10" s="83"/>
      <c r="AC10" s="92"/>
      <c r="AD10" s="102"/>
      <c r="AE10" s="103"/>
      <c r="AF10" s="100"/>
      <c r="AG10" s="100"/>
      <c r="AH10" s="100"/>
      <c r="AI10" s="100"/>
      <c r="AJ10" s="104"/>
      <c r="AK10" s="92"/>
      <c r="AL10" s="92"/>
    </row>
    <row r="11" spans="1:38" ht="55.5" customHeight="1">
      <c r="A11" s="437"/>
      <c r="B11" s="87" t="s">
        <v>50</v>
      </c>
      <c r="C11" s="105" t="str">
        <f>+'4 MAPA CALOR INHERENTE'!I11</f>
        <v xml:space="preserve">                   </v>
      </c>
      <c r="D11" s="101" t="str">
        <f>+'4 MAPA CALOR INHERENTE'!J11</f>
        <v xml:space="preserve">    R5               </v>
      </c>
      <c r="E11" s="101" t="str">
        <f>+'4 MAPA CALOR INHERENTE'!K11</f>
        <v xml:space="preserve">     R6              </v>
      </c>
      <c r="F11" s="97" t="str">
        <f>+'4 MAPA CALOR INHERENTE'!L11</f>
        <v xml:space="preserve">                   </v>
      </c>
      <c r="G11" s="98" t="str">
        <f>+'4 MAPA CALOR INHERENTE'!M11</f>
        <v xml:space="preserve">                   </v>
      </c>
      <c r="H11" s="96"/>
      <c r="I11" s="437"/>
      <c r="J11" s="87" t="s">
        <v>50</v>
      </c>
      <c r="K11" s="105" t="str">
        <f>+'6 MAPA CALOR RESIDUAL'!K11</f>
        <v xml:space="preserve">                   </v>
      </c>
      <c r="L11" s="101" t="str">
        <f>+'6 MAPA CALOR RESIDUAL'!L11</f>
        <v xml:space="preserve">   R4                </v>
      </c>
      <c r="M11" s="101" t="str">
        <f>+'6 MAPA CALOR RESIDUAL'!M11</f>
        <v xml:space="preserve"> R2    R6              </v>
      </c>
      <c r="N11" s="97" t="str">
        <f>+'6 MAPA CALOR RESIDUAL'!N11</f>
        <v xml:space="preserve">                   </v>
      </c>
      <c r="O11" s="98" t="str">
        <f>+'6 MAPA CALOR RESIDUAL'!O11</f>
        <v xml:space="preserve">                   </v>
      </c>
      <c r="P11" s="96"/>
      <c r="Q11" s="482"/>
      <c r="R11" s="99">
        <v>0.4</v>
      </c>
      <c r="S11" s="90" t="s">
        <v>50</v>
      </c>
      <c r="T11" s="105" t="s">
        <v>76</v>
      </c>
      <c r="U11" s="101" t="s">
        <v>5</v>
      </c>
      <c r="V11" s="101" t="s">
        <v>5</v>
      </c>
      <c r="W11" s="97" t="s">
        <v>75</v>
      </c>
      <c r="X11" s="98" t="s">
        <v>74</v>
      </c>
      <c r="AA11" s="83"/>
      <c r="AB11" s="83"/>
      <c r="AC11" s="92"/>
      <c r="AD11" s="102"/>
      <c r="AE11" s="103"/>
      <c r="AF11" s="100"/>
      <c r="AG11" s="100"/>
      <c r="AH11" s="100"/>
      <c r="AI11" s="104"/>
      <c r="AJ11" s="100"/>
      <c r="AK11" s="92"/>
      <c r="AL11" s="92"/>
    </row>
    <row r="12" spans="1:38" ht="55.5" customHeight="1" thickBot="1">
      <c r="A12" s="438"/>
      <c r="B12" s="106" t="s">
        <v>48</v>
      </c>
      <c r="C12" s="107" t="str">
        <f>+'4 MAPA CALOR INHERENTE'!I12</f>
        <v xml:space="preserve">                   </v>
      </c>
      <c r="D12" s="107" t="str">
        <f>+'4 MAPA CALOR INHERENTE'!J12</f>
        <v xml:space="preserve">                   </v>
      </c>
      <c r="E12" s="108" t="str">
        <f>+'4 MAPA CALOR INHERENTE'!K12</f>
        <v xml:space="preserve">R1                   </v>
      </c>
      <c r="F12" s="109" t="str">
        <f>+'4 MAPA CALOR INHERENTE'!L12</f>
        <v xml:space="preserve">                   </v>
      </c>
      <c r="G12" s="110" t="str">
        <f>+'4 MAPA CALOR INHERENTE'!M12</f>
        <v xml:space="preserve">                   </v>
      </c>
      <c r="H12" s="96"/>
      <c r="I12" s="438"/>
      <c r="J12" s="106" t="s">
        <v>48</v>
      </c>
      <c r="K12" s="107" t="str">
        <f>+'6 MAPA CALOR RESIDUAL'!K12</f>
        <v xml:space="preserve">                   </v>
      </c>
      <c r="L12" s="107" t="str">
        <f>+'6 MAPA CALOR RESIDUAL'!L12</f>
        <v xml:space="preserve">R1    R5               </v>
      </c>
      <c r="M12" s="108" t="str">
        <f>+'6 MAPA CALOR RESIDUAL'!M12</f>
        <v xml:space="preserve">                   </v>
      </c>
      <c r="N12" s="109" t="str">
        <f>+'6 MAPA CALOR RESIDUAL'!N12</f>
        <v xml:space="preserve">                   </v>
      </c>
      <c r="O12" s="110" t="str">
        <f>+'6 MAPA CALOR RESIDUAL'!O12</f>
        <v xml:space="preserve">                   </v>
      </c>
      <c r="P12" s="96"/>
      <c r="Q12" s="482"/>
      <c r="R12" s="111">
        <v>0.2</v>
      </c>
      <c r="S12" s="112" t="s">
        <v>48</v>
      </c>
      <c r="T12" s="107" t="s">
        <v>76</v>
      </c>
      <c r="U12" s="107" t="s">
        <v>76</v>
      </c>
      <c r="V12" s="108" t="s">
        <v>5</v>
      </c>
      <c r="W12" s="109" t="s">
        <v>75</v>
      </c>
      <c r="X12" s="110" t="s">
        <v>74</v>
      </c>
      <c r="AA12" s="83"/>
      <c r="AB12" s="83"/>
      <c r="AC12" s="92"/>
      <c r="AD12" s="102"/>
      <c r="AE12" s="103"/>
      <c r="AF12" s="100"/>
      <c r="AG12" s="100"/>
      <c r="AH12" s="100"/>
      <c r="AI12" s="113"/>
      <c r="AJ12" s="100"/>
      <c r="AK12" s="92"/>
      <c r="AL12" s="92"/>
    </row>
    <row r="13" spans="1:38">
      <c r="A13" s="84"/>
      <c r="B13" s="96"/>
      <c r="C13" s="187"/>
      <c r="D13" s="188"/>
      <c r="E13" s="189"/>
      <c r="F13" s="189"/>
      <c r="G13" s="96"/>
      <c r="H13" s="96"/>
      <c r="I13" s="96"/>
      <c r="J13" s="96"/>
      <c r="K13" s="96"/>
      <c r="L13" s="96"/>
      <c r="M13" s="96"/>
      <c r="N13" s="96"/>
      <c r="O13" s="96"/>
      <c r="P13" s="96"/>
      <c r="AA13" s="83"/>
      <c r="AB13" s="83"/>
      <c r="AC13" s="92"/>
      <c r="AD13" s="102"/>
      <c r="AE13" s="103"/>
      <c r="AF13" s="100"/>
      <c r="AG13" s="100"/>
      <c r="AH13" s="100"/>
      <c r="AI13" s="100"/>
      <c r="AJ13" s="100"/>
      <c r="AK13" s="92"/>
      <c r="AL13" s="92"/>
    </row>
    <row r="14" spans="1:38" ht="25.5">
      <c r="A14" s="84"/>
      <c r="B14" s="96"/>
      <c r="C14" s="187"/>
      <c r="D14" s="188"/>
      <c r="E14" s="189"/>
      <c r="F14" s="189"/>
      <c r="G14" s="96"/>
      <c r="H14" s="96"/>
      <c r="I14" s="96"/>
      <c r="J14" s="96"/>
      <c r="K14" s="96"/>
      <c r="L14" s="96"/>
      <c r="M14" s="96"/>
      <c r="N14" s="96"/>
      <c r="O14" s="96"/>
      <c r="P14" s="96"/>
      <c r="T14" s="85" t="s">
        <v>78</v>
      </c>
      <c r="V14" s="83"/>
      <c r="W14" s="83"/>
      <c r="X14" s="83"/>
      <c r="Y14" s="83"/>
      <c r="Z14" s="83"/>
      <c r="AA14" s="83"/>
      <c r="AB14" s="83"/>
      <c r="AC14" s="92"/>
      <c r="AD14" s="102"/>
      <c r="AE14" s="92"/>
      <c r="AF14" s="103"/>
      <c r="AG14" s="103"/>
      <c r="AH14" s="103"/>
      <c r="AI14" s="103"/>
      <c r="AJ14" s="103"/>
      <c r="AK14" s="92"/>
      <c r="AL14" s="92"/>
    </row>
    <row r="15" spans="1:38">
      <c r="A15" s="84"/>
      <c r="B15" s="96"/>
      <c r="C15" s="187"/>
      <c r="D15" s="188"/>
      <c r="E15" s="189"/>
      <c r="F15" s="189"/>
      <c r="G15" s="96"/>
      <c r="H15" s="96"/>
      <c r="I15" s="96"/>
      <c r="J15" s="96"/>
      <c r="K15" s="96"/>
      <c r="L15" s="96"/>
      <c r="M15" s="96"/>
      <c r="N15" s="96"/>
      <c r="O15" s="96"/>
      <c r="P15" s="96"/>
      <c r="T15" s="114" t="s">
        <v>74</v>
      </c>
      <c r="V15" s="83"/>
      <c r="W15" s="83"/>
      <c r="X15" s="83"/>
      <c r="Y15" s="83"/>
      <c r="Z15" s="83"/>
      <c r="AA15" s="83"/>
      <c r="AB15" s="83"/>
      <c r="AC15" s="92"/>
      <c r="AD15" s="92"/>
      <c r="AE15" s="92"/>
      <c r="AF15" s="100"/>
      <c r="AG15" s="100"/>
      <c r="AH15" s="100"/>
      <c r="AI15" s="100"/>
      <c r="AJ15" s="100"/>
      <c r="AK15" s="92"/>
      <c r="AL15" s="92"/>
    </row>
    <row r="16" spans="1:38">
      <c r="A16" s="84"/>
      <c r="B16" s="96"/>
      <c r="C16" s="187"/>
      <c r="D16" s="188"/>
      <c r="E16" s="189"/>
      <c r="F16" s="189"/>
      <c r="G16" s="96"/>
      <c r="H16" s="96"/>
      <c r="I16" s="96"/>
      <c r="J16" s="96"/>
      <c r="K16" s="96"/>
      <c r="L16" s="96"/>
      <c r="M16" s="96"/>
      <c r="N16" s="96"/>
      <c r="O16" s="96"/>
      <c r="P16" s="96"/>
      <c r="T16" s="97" t="s">
        <v>75</v>
      </c>
      <c r="U16" s="83"/>
      <c r="V16" s="83"/>
      <c r="W16" s="83"/>
      <c r="X16" s="83"/>
      <c r="Y16" s="83"/>
      <c r="Z16" s="83"/>
      <c r="AA16" s="83"/>
      <c r="AB16" s="83"/>
      <c r="AC16" s="92"/>
      <c r="AD16" s="92"/>
      <c r="AE16" s="92"/>
      <c r="AF16" s="100"/>
      <c r="AG16" s="100"/>
      <c r="AH16" s="100"/>
      <c r="AI16" s="100"/>
      <c r="AJ16" s="100"/>
      <c r="AK16" s="92"/>
      <c r="AL16" s="92"/>
    </row>
    <row r="17" spans="1:38">
      <c r="A17" s="84"/>
      <c r="B17" s="96"/>
      <c r="C17" s="187"/>
      <c r="D17" s="188"/>
      <c r="E17" s="189"/>
      <c r="F17" s="189"/>
      <c r="G17" s="96"/>
      <c r="H17" s="96"/>
      <c r="I17" s="96"/>
      <c r="J17" s="96"/>
      <c r="K17" s="96"/>
      <c r="L17" s="96"/>
      <c r="M17" s="96"/>
      <c r="N17" s="96"/>
      <c r="O17" s="96"/>
      <c r="P17" s="96"/>
      <c r="S17" s="115"/>
      <c r="T17" s="101" t="s">
        <v>5</v>
      </c>
      <c r="U17" s="115"/>
      <c r="V17" s="115"/>
      <c r="W17" s="115"/>
      <c r="X17" s="115"/>
      <c r="Y17" s="115"/>
      <c r="Z17" s="115"/>
      <c r="AA17" s="115"/>
      <c r="AB17" s="115"/>
      <c r="AC17" s="92"/>
      <c r="AD17" s="92"/>
      <c r="AE17" s="116"/>
      <c r="AF17" s="116"/>
      <c r="AG17" s="116"/>
      <c r="AH17" s="116"/>
      <c r="AI17" s="116"/>
      <c r="AJ17" s="116"/>
      <c r="AK17" s="92"/>
      <c r="AL17" s="92"/>
    </row>
    <row r="18" spans="1:38">
      <c r="A18" s="84"/>
      <c r="B18" s="96"/>
      <c r="C18" s="187"/>
      <c r="D18" s="188"/>
      <c r="E18" s="189"/>
      <c r="F18" s="189"/>
      <c r="G18" s="96"/>
      <c r="H18" s="96"/>
      <c r="I18" s="96"/>
      <c r="J18" s="96"/>
      <c r="K18" s="96"/>
      <c r="L18" s="96"/>
      <c r="M18" s="96"/>
      <c r="N18" s="96"/>
      <c r="O18" s="96"/>
      <c r="P18" s="96"/>
      <c r="S18" s="115"/>
      <c r="T18" s="105" t="s">
        <v>76</v>
      </c>
      <c r="AA18" s="115"/>
      <c r="AB18" s="115"/>
      <c r="AC18" s="92"/>
      <c r="AD18" s="92"/>
      <c r="AE18" s="92"/>
      <c r="AF18" s="100"/>
      <c r="AG18" s="100"/>
      <c r="AH18" s="100"/>
      <c r="AI18" s="100"/>
      <c r="AJ18" s="100"/>
      <c r="AK18" s="92"/>
      <c r="AL18" s="92"/>
    </row>
    <row r="19" spans="1:38">
      <c r="A19" s="84"/>
      <c r="B19" s="96"/>
      <c r="C19" s="187"/>
      <c r="D19" s="188"/>
      <c r="E19" s="189"/>
      <c r="F19" s="189"/>
      <c r="G19" s="96"/>
      <c r="H19" s="96"/>
      <c r="I19" s="96"/>
      <c r="J19" s="96"/>
      <c r="K19" s="96"/>
      <c r="L19" s="96"/>
      <c r="M19" s="96"/>
      <c r="N19" s="96"/>
      <c r="O19" s="96"/>
      <c r="P19" s="96"/>
      <c r="Q19" s="117"/>
      <c r="R19" s="117"/>
      <c r="S19" s="115"/>
      <c r="AA19" s="115"/>
      <c r="AB19" s="115"/>
      <c r="AC19" s="92"/>
      <c r="AD19" s="92"/>
      <c r="AE19" s="92"/>
      <c r="AF19" s="100"/>
      <c r="AG19" s="100"/>
      <c r="AH19" s="100"/>
      <c r="AI19" s="100"/>
      <c r="AJ19" s="100"/>
      <c r="AK19" s="92"/>
      <c r="AL19" s="92"/>
    </row>
    <row r="20" spans="1:38">
      <c r="A20" s="84"/>
      <c r="B20" s="96"/>
      <c r="C20" s="187"/>
      <c r="D20" s="188"/>
      <c r="E20" s="189"/>
      <c r="F20" s="189"/>
      <c r="G20" s="96"/>
      <c r="H20" s="96"/>
      <c r="I20" s="96"/>
      <c r="J20" s="96"/>
      <c r="K20" s="96"/>
      <c r="L20" s="96"/>
      <c r="M20" s="96"/>
      <c r="N20" s="96"/>
      <c r="O20" s="96"/>
      <c r="P20" s="96"/>
      <c r="Q20" s="117"/>
      <c r="R20" s="117"/>
      <c r="S20" s="118"/>
      <c r="AA20" s="115"/>
      <c r="AB20" s="115"/>
      <c r="AC20" s="92"/>
      <c r="AD20" s="113"/>
      <c r="AE20" s="113"/>
      <c r="AF20" s="113"/>
      <c r="AG20" s="113"/>
      <c r="AH20" s="113"/>
      <c r="AI20" s="113"/>
      <c r="AJ20" s="100"/>
      <c r="AK20" s="92"/>
      <c r="AL20" s="92"/>
    </row>
    <row r="21" spans="1:38">
      <c r="A21" s="84"/>
      <c r="B21" s="96"/>
      <c r="C21" s="187"/>
      <c r="D21" s="188"/>
      <c r="E21" s="189"/>
      <c r="F21" s="189"/>
      <c r="G21" s="96"/>
      <c r="H21" s="96"/>
      <c r="I21" s="96"/>
      <c r="J21" s="96"/>
      <c r="K21" s="96"/>
      <c r="L21" s="96"/>
      <c r="M21" s="96"/>
      <c r="N21" s="96"/>
      <c r="O21" s="96"/>
      <c r="P21" s="96"/>
      <c r="Q21" s="117"/>
      <c r="R21" s="117"/>
      <c r="AC21" s="92"/>
      <c r="AD21" s="119"/>
      <c r="AE21" s="119"/>
      <c r="AF21" s="119"/>
      <c r="AG21" s="119"/>
      <c r="AH21" s="119"/>
      <c r="AI21" s="119"/>
      <c r="AJ21" s="100"/>
      <c r="AK21" s="92"/>
      <c r="AL21" s="92"/>
    </row>
    <row r="22" spans="1:38">
      <c r="A22" s="84"/>
      <c r="B22" s="96"/>
      <c r="C22" s="187"/>
      <c r="D22" s="188"/>
      <c r="E22" s="189"/>
      <c r="F22" s="189"/>
      <c r="G22" s="96"/>
      <c r="H22" s="96"/>
      <c r="I22" s="96"/>
      <c r="J22" s="96"/>
      <c r="K22" s="96"/>
      <c r="L22" s="96"/>
      <c r="M22" s="96"/>
      <c r="N22" s="96"/>
      <c r="O22" s="96"/>
      <c r="P22" s="96"/>
      <c r="Q22" s="117"/>
      <c r="R22" s="117"/>
      <c r="AC22" s="92"/>
      <c r="AD22" s="113"/>
      <c r="AE22" s="113"/>
      <c r="AF22" s="113"/>
      <c r="AG22" s="113"/>
      <c r="AH22" s="113"/>
      <c r="AI22" s="113"/>
      <c r="AJ22" s="100"/>
      <c r="AK22" s="92"/>
      <c r="AL22" s="92"/>
    </row>
    <row r="23" spans="1:38">
      <c r="A23" s="84"/>
      <c r="B23" s="96"/>
      <c r="C23" s="187"/>
      <c r="D23" s="188"/>
      <c r="E23" s="189"/>
      <c r="F23" s="189"/>
      <c r="G23" s="96"/>
      <c r="H23" s="96"/>
      <c r="I23" s="96"/>
      <c r="J23" s="96"/>
      <c r="K23" s="96"/>
      <c r="L23" s="96"/>
      <c r="M23" s="96"/>
      <c r="N23" s="96"/>
      <c r="O23" s="96"/>
      <c r="P23" s="96"/>
      <c r="AC23" s="92"/>
      <c r="AD23" s="113"/>
      <c r="AE23" s="113"/>
      <c r="AF23" s="113"/>
      <c r="AG23" s="113"/>
      <c r="AH23" s="113"/>
      <c r="AI23" s="113"/>
      <c r="AJ23" s="100"/>
      <c r="AK23" s="92"/>
      <c r="AL23" s="92"/>
    </row>
    <row r="24" spans="1:38">
      <c r="A24" s="84"/>
      <c r="B24" s="96"/>
      <c r="C24" s="187"/>
      <c r="D24" s="188"/>
      <c r="E24" s="189"/>
      <c r="F24" s="189"/>
      <c r="G24" s="96"/>
      <c r="H24" s="96"/>
      <c r="I24" s="96"/>
      <c r="J24" s="96"/>
      <c r="K24" s="96"/>
      <c r="L24" s="96"/>
      <c r="M24" s="96"/>
      <c r="N24" s="96"/>
      <c r="O24" s="96"/>
      <c r="P24" s="96"/>
    </row>
    <row r="25" spans="1:38">
      <c r="A25" s="84"/>
      <c r="B25" s="96"/>
      <c r="C25" s="187"/>
      <c r="D25" s="188"/>
      <c r="E25" s="189"/>
      <c r="F25" s="189"/>
      <c r="G25" s="96"/>
      <c r="H25" s="96"/>
      <c r="I25" s="96"/>
      <c r="J25" s="96"/>
      <c r="K25" s="96"/>
      <c r="L25" s="96"/>
      <c r="M25" s="96"/>
      <c r="N25" s="96"/>
      <c r="O25" s="96"/>
      <c r="P25" s="96"/>
    </row>
    <row r="26" spans="1:38">
      <c r="A26" s="84"/>
      <c r="B26" s="96"/>
      <c r="C26" s="187"/>
      <c r="D26" s="188"/>
      <c r="E26" s="189"/>
      <c r="F26" s="189"/>
      <c r="G26" s="96"/>
      <c r="H26" s="96"/>
      <c r="I26" s="96"/>
      <c r="J26" s="96"/>
      <c r="K26" s="96"/>
      <c r="L26" s="96"/>
      <c r="M26" s="96"/>
      <c r="N26" s="96"/>
      <c r="O26" s="96"/>
      <c r="P26" s="96"/>
    </row>
    <row r="27" spans="1:38">
      <c r="A27" s="84"/>
      <c r="B27" s="96"/>
      <c r="C27" s="187"/>
      <c r="D27" s="188"/>
      <c r="E27" s="189"/>
      <c r="F27" s="189"/>
      <c r="G27" s="96"/>
      <c r="H27" s="96"/>
      <c r="I27" s="96"/>
      <c r="J27" s="96"/>
      <c r="K27" s="96"/>
      <c r="L27" s="96"/>
      <c r="M27" s="96"/>
      <c r="N27" s="96"/>
      <c r="O27" s="96"/>
      <c r="P27" s="96"/>
    </row>
    <row r="28" spans="1:38" ht="14.45" customHeight="1">
      <c r="B28" s="79"/>
      <c r="D28" s="79"/>
      <c r="G28" s="79"/>
      <c r="H28" s="79"/>
      <c r="I28" s="79"/>
      <c r="J28" s="79"/>
      <c r="K28" s="79"/>
      <c r="L28" s="79"/>
      <c r="M28" s="79"/>
      <c r="N28" s="79"/>
      <c r="O28" s="79"/>
      <c r="P28" s="79"/>
      <c r="AA28" s="84"/>
      <c r="AB28" s="84"/>
      <c r="AC28" s="84"/>
      <c r="AD28" s="84"/>
      <c r="AE28" s="84"/>
      <c r="AF28" s="79"/>
      <c r="AG28" s="79"/>
      <c r="AH28" s="79"/>
      <c r="AI28" s="79"/>
      <c r="AJ28" s="79"/>
    </row>
    <row r="29" spans="1:38" ht="39" customHeight="1">
      <c r="B29" s="79"/>
      <c r="D29" s="79"/>
      <c r="G29" s="79"/>
      <c r="H29" s="79"/>
      <c r="I29" s="79"/>
      <c r="J29" s="79"/>
      <c r="K29" s="79"/>
      <c r="L29" s="79"/>
      <c r="M29" s="79"/>
      <c r="N29" s="79"/>
      <c r="O29" s="79"/>
      <c r="P29" s="79"/>
      <c r="AA29" s="84"/>
      <c r="AB29" s="84"/>
      <c r="AC29" s="84"/>
      <c r="AD29" s="84"/>
      <c r="AE29" s="84"/>
      <c r="AF29" s="79"/>
      <c r="AG29" s="79"/>
      <c r="AH29" s="79"/>
      <c r="AI29" s="79"/>
      <c r="AJ29" s="79"/>
    </row>
    <row r="30" spans="1:38" ht="19.5" customHeight="1">
      <c r="B30" s="79"/>
      <c r="D30" s="79"/>
      <c r="G30" s="79"/>
      <c r="H30" s="79"/>
      <c r="I30" s="79"/>
      <c r="J30" s="79"/>
      <c r="K30" s="79"/>
      <c r="L30" s="79"/>
      <c r="M30" s="79"/>
      <c r="N30" s="79"/>
      <c r="O30" s="79"/>
      <c r="P30" s="79"/>
      <c r="AA30" s="84"/>
      <c r="AB30" s="84"/>
      <c r="AC30" s="84"/>
      <c r="AD30" s="84"/>
      <c r="AE30" s="84"/>
      <c r="AF30" s="79"/>
      <c r="AG30" s="79"/>
      <c r="AH30" s="79"/>
      <c r="AI30" s="79"/>
      <c r="AJ30" s="79"/>
    </row>
    <row r="31" spans="1:38" ht="19.5" customHeight="1">
      <c r="B31" s="79"/>
      <c r="D31" s="79"/>
      <c r="G31" s="79"/>
      <c r="H31" s="79"/>
      <c r="I31" s="79"/>
      <c r="J31" s="79"/>
      <c r="K31" s="79"/>
      <c r="L31" s="79"/>
      <c r="M31" s="79"/>
      <c r="N31" s="79"/>
      <c r="O31" s="79"/>
      <c r="P31" s="79"/>
      <c r="AA31" s="84"/>
      <c r="AB31" s="84"/>
      <c r="AC31" s="84"/>
      <c r="AD31" s="84"/>
      <c r="AE31" s="84"/>
      <c r="AF31" s="79"/>
      <c r="AG31" s="79"/>
      <c r="AH31" s="79"/>
      <c r="AI31" s="79"/>
      <c r="AJ31" s="79"/>
    </row>
    <row r="32" spans="1:38" ht="19.5" customHeight="1">
      <c r="B32" s="79"/>
      <c r="D32" s="79"/>
      <c r="G32" s="79"/>
      <c r="H32" s="79"/>
      <c r="I32" s="79"/>
      <c r="J32" s="79"/>
      <c r="K32" s="79"/>
      <c r="L32" s="79"/>
      <c r="M32" s="79"/>
      <c r="N32" s="79"/>
      <c r="O32" s="79"/>
      <c r="P32" s="79"/>
      <c r="AA32" s="84"/>
      <c r="AB32" s="84"/>
      <c r="AC32" s="84"/>
      <c r="AD32" s="84"/>
      <c r="AE32" s="84"/>
      <c r="AF32" s="79"/>
      <c r="AG32" s="79"/>
      <c r="AH32" s="79"/>
      <c r="AI32" s="79"/>
      <c r="AJ32" s="79"/>
    </row>
    <row r="33" spans="3:31" s="79" customFormat="1" ht="19.5" customHeight="1">
      <c r="C33" s="84"/>
      <c r="E33" s="125"/>
      <c r="F33" s="125"/>
      <c r="AA33" s="84"/>
      <c r="AB33" s="84"/>
      <c r="AC33" s="84"/>
      <c r="AD33" s="84"/>
      <c r="AE33" s="84"/>
    </row>
    <row r="34" spans="3:31" s="79" customFormat="1" ht="19.5" customHeight="1">
      <c r="C34" s="84"/>
      <c r="E34" s="125"/>
      <c r="F34" s="125"/>
      <c r="AA34" s="84"/>
      <c r="AB34" s="84"/>
      <c r="AC34" s="84"/>
      <c r="AD34" s="84"/>
      <c r="AE34" s="84"/>
    </row>
  </sheetData>
  <sheetProtection formatCells="0" formatColumns="0" formatRows="0" sort="0" autoFilter="0" pivotTables="0"/>
  <dataConsolidate/>
  <mergeCells count="10">
    <mergeCell ref="B1:C1"/>
    <mergeCell ref="T5:X5"/>
    <mergeCell ref="K6:O6"/>
    <mergeCell ref="B3:D3"/>
    <mergeCell ref="I8:I12"/>
    <mergeCell ref="Q8:Q12"/>
    <mergeCell ref="A5:G5"/>
    <mergeCell ref="C6:G6"/>
    <mergeCell ref="A8:A12"/>
    <mergeCell ref="I5:O5"/>
  </mergeCells>
  <conditionalFormatting sqref="D13:E27">
    <cfRule type="cellIs" dxfId="45" priority="1" operator="equal">
      <formula>$S$12</formula>
    </cfRule>
    <cfRule type="cellIs" dxfId="44" priority="2" operator="equal">
      <formula>$S$11</formula>
    </cfRule>
    <cfRule type="cellIs" dxfId="43" priority="3" operator="equal">
      <formula>$S$10</formula>
    </cfRule>
    <cfRule type="cellIs" dxfId="42" priority="4" operator="equal">
      <formula>$S$9</formula>
    </cfRule>
    <cfRule type="cellIs" dxfId="41" priority="5" operator="equal">
      <formula>$S$8</formula>
    </cfRule>
  </conditionalFormatting>
  <conditionalFormatting sqref="F13:F27">
    <cfRule type="cellIs" dxfId="40" priority="6" operator="equal">
      <formula>$T$7</formula>
    </cfRule>
    <cfRule type="cellIs" dxfId="39" priority="7" operator="equal">
      <formula>$U$7</formula>
    </cfRule>
    <cfRule type="cellIs" dxfId="38" priority="8" operator="equal">
      <formula>$V$7</formula>
    </cfRule>
    <cfRule type="cellIs" dxfId="37" priority="9" operator="equal">
      <formula>$W$7</formula>
    </cfRule>
    <cfRule type="cellIs" dxfId="36" priority="10" operator="equal">
      <formula>$X$7</formula>
    </cfRule>
  </conditionalFormatting>
  <conditionalFormatting sqref="G13:G27">
    <cfRule type="cellIs" dxfId="35" priority="16" operator="equal">
      <formula>$T$15</formula>
    </cfRule>
    <cfRule type="cellIs" dxfId="34" priority="17" operator="equal">
      <formula>$T$16</formula>
    </cfRule>
    <cfRule type="cellIs" dxfId="33" priority="18" operator="equal">
      <formula>$T$17</formula>
    </cfRule>
    <cfRule type="cellIs" dxfId="32" priority="19" operator="equal">
      <formula>$T$18</formula>
    </cfRule>
  </conditionalFormatting>
  <dataValidations count="3">
    <dataValidation type="list" allowBlank="1" showInputMessage="1" showErrorMessage="1" sqref="JD8:JJ15" xr:uid="{00000000-0002-0000-06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C7" xr:uid="{00000000-0002-0000-0600-000001000000}"/>
    <dataValidation allowBlank="1" showInputMessage="1" showErrorMessage="1" prompt="Es la materialización del riesgo y las consecuencias de su aparición. Su escala es: 5 bajo impacto, 10 medio, 20 alto impacto._x000a_" sqref="JD7:JJ7" xr:uid="{00000000-0002-0000-0600-000002000000}"/>
  </dataValidations>
  <printOptions horizontalCentered="1" verticalCentered="1"/>
  <pageMargins left="0.23622047244094491" right="0.23622047244094491" top="0.74803149606299213" bottom="0.74803149606299213" header="0.31496062992125984" footer="0.31496062992125984"/>
  <pageSetup scale="65" orientation="landscape" r:id="rId1"/>
  <headerFooter alignWithMargins="0"/>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X34"/>
  <sheetViews>
    <sheetView showGridLines="0" tabSelected="1" topLeftCell="I1" zoomScale="70" zoomScaleNormal="70" workbookViewId="0">
      <selection activeCell="U8" sqref="U8"/>
    </sheetView>
  </sheetViews>
  <sheetFormatPr baseColWidth="10" defaultColWidth="14.28515625" defaultRowHeight="12.75"/>
  <cols>
    <col min="1" max="1" width="17.7109375" style="79" customWidth="1"/>
    <col min="2" max="2" width="25.140625" style="84" customWidth="1"/>
    <col min="3" max="3" width="16.5703125" style="84" customWidth="1"/>
    <col min="4" max="4" width="17.140625" style="84" customWidth="1"/>
    <col min="5" max="5" width="16.42578125" style="125" customWidth="1"/>
    <col min="6" max="6" width="17.42578125" style="125" customWidth="1"/>
    <col min="7" max="7" width="14.5703125" style="84" customWidth="1"/>
    <col min="8" max="8" width="15.42578125" style="84" customWidth="1"/>
    <col min="9" max="9" width="13" style="84" customWidth="1"/>
    <col min="10" max="10" width="19.28515625" style="125" customWidth="1"/>
    <col min="11" max="11" width="14.28515625" style="125" customWidth="1"/>
    <col min="12" max="12" width="16.5703125" style="84" customWidth="1"/>
    <col min="13" max="13" width="16.85546875" style="84" customWidth="1"/>
    <col min="14" max="14" width="15.5703125" style="84" customWidth="1"/>
    <col min="15" max="16" width="16.5703125" style="84" customWidth="1"/>
    <col min="17" max="17" width="52.5703125" style="84" customWidth="1"/>
    <col min="18" max="18" width="20.85546875" style="84" customWidth="1"/>
    <col min="19" max="19" width="13.7109375" style="130" customWidth="1"/>
    <col min="20" max="20" width="13.5703125" style="130" customWidth="1"/>
    <col min="21" max="23" width="58.85546875" style="84" customWidth="1"/>
    <col min="24" max="24" width="56.5703125" style="84" customWidth="1"/>
    <col min="25" max="25" width="35.5703125" style="84" customWidth="1"/>
    <col min="26" max="26" width="18" style="84" customWidth="1"/>
    <col min="27" max="28" width="15.42578125" style="84" customWidth="1"/>
    <col min="29" max="29" width="4.85546875" style="79" customWidth="1"/>
    <col min="30" max="30" width="5.42578125" style="79" bestFit="1" customWidth="1"/>
    <col min="31" max="32" width="14" style="79" customWidth="1"/>
    <col min="33" max="33" width="18.5703125" style="79" customWidth="1"/>
    <col min="34" max="34" width="19.5703125" style="79" customWidth="1"/>
    <col min="35" max="35" width="14" style="79" customWidth="1"/>
    <col min="36" max="36" width="16.42578125" style="79" customWidth="1"/>
    <col min="37" max="41" width="11.42578125" style="79" customWidth="1"/>
    <col min="42" max="42" width="5.5703125" style="79" bestFit="1" customWidth="1"/>
    <col min="43" max="43" width="26.85546875" style="79" customWidth="1"/>
    <col min="44" max="48" width="22.85546875" style="84" customWidth="1"/>
    <col min="49" max="49" width="23.42578125" style="79" customWidth="1"/>
    <col min="50" max="277" width="11.42578125" style="79" customWidth="1"/>
    <col min="278" max="278" width="12.7109375" style="79" customWidth="1"/>
    <col min="279" max="279" width="47" style="79" customWidth="1"/>
    <col min="280" max="280" width="35" style="79" customWidth="1"/>
    <col min="281" max="16384" width="14.28515625" style="79"/>
  </cols>
  <sheetData>
    <row r="1" spans="1:50" s="69" customFormat="1" ht="36" customHeight="1">
      <c r="A1" s="339" t="e" vm="1">
        <v>#VALUE!</v>
      </c>
      <c r="B1" s="349" t="s">
        <v>301</v>
      </c>
      <c r="C1" s="349"/>
      <c r="D1" s="340" t="e" vm="2">
        <v>#VALUE!</v>
      </c>
      <c r="E1" s="120"/>
      <c r="F1" s="226"/>
      <c r="G1" s="342"/>
      <c r="H1" s="20"/>
      <c r="I1" s="20"/>
      <c r="U1" s="126"/>
      <c r="V1" s="126"/>
      <c r="AR1" s="70"/>
      <c r="AS1" s="70"/>
      <c r="AT1" s="70"/>
      <c r="AU1" s="70"/>
      <c r="AV1" s="70"/>
    </row>
    <row r="2" spans="1:50" s="69" customFormat="1">
      <c r="A2" s="73"/>
      <c r="B2" s="71"/>
      <c r="C2" s="213"/>
      <c r="D2" s="213"/>
      <c r="E2" s="120"/>
      <c r="F2" s="120"/>
      <c r="G2" s="71"/>
      <c r="J2" s="120"/>
      <c r="K2" s="120"/>
      <c r="L2" s="71"/>
      <c r="N2" s="71"/>
      <c r="O2" s="71"/>
      <c r="P2" s="71"/>
      <c r="Q2" s="71"/>
      <c r="R2" s="71"/>
      <c r="S2" s="127"/>
      <c r="T2" s="127"/>
      <c r="U2" s="71"/>
      <c r="V2" s="71"/>
      <c r="W2" s="71"/>
      <c r="X2" s="71"/>
      <c r="Y2" s="71"/>
      <c r="Z2" s="71"/>
      <c r="AA2" s="71"/>
      <c r="AB2" s="71"/>
      <c r="AR2" s="70"/>
      <c r="AS2" s="70"/>
      <c r="AT2" s="70"/>
      <c r="AU2" s="70"/>
      <c r="AV2" s="70"/>
    </row>
    <row r="3" spans="1:50" s="69" customFormat="1" ht="22.5" customHeight="1" thickBot="1">
      <c r="A3" s="19" t="s">
        <v>143</v>
      </c>
      <c r="B3" s="359" t="str">
        <f>+IF('2 CONTEXTO E IDENTIFICACIÓN'!$B$3="","",'2 CONTEXTO E IDENTIFICACIÓN'!$B$3)</f>
        <v xml:space="preserve">GESTIÓN COMERCIAL </v>
      </c>
      <c r="C3" s="359"/>
      <c r="D3" s="359"/>
      <c r="E3" s="68"/>
      <c r="F3" s="68"/>
      <c r="G3" s="68"/>
      <c r="H3" s="68"/>
      <c r="I3" s="68"/>
      <c r="J3" s="68"/>
      <c r="K3" s="121"/>
      <c r="S3" s="126"/>
      <c r="T3" s="126"/>
      <c r="AR3" s="70"/>
      <c r="AS3" s="70"/>
      <c r="AT3" s="70"/>
      <c r="AU3" s="70"/>
      <c r="AV3" s="70"/>
    </row>
    <row r="4" spans="1:50" s="69" customFormat="1" ht="15">
      <c r="A4" s="216"/>
      <c r="B4" s="360"/>
      <c r="C4" s="360"/>
      <c r="D4" s="360"/>
      <c r="E4" s="49"/>
      <c r="F4" s="121"/>
      <c r="H4" s="71"/>
      <c r="I4" s="71"/>
      <c r="J4" s="49"/>
      <c r="K4" s="121"/>
      <c r="S4" s="126"/>
      <c r="T4" s="126"/>
      <c r="AD4" s="74"/>
      <c r="AE4" s="75"/>
      <c r="AF4" s="356" t="s">
        <v>77</v>
      </c>
      <c r="AG4" s="357"/>
      <c r="AH4" s="357"/>
      <c r="AI4" s="357"/>
      <c r="AJ4" s="358"/>
      <c r="AR4" s="70"/>
      <c r="AS4" s="70"/>
      <c r="AT4" s="70"/>
      <c r="AU4" s="70"/>
      <c r="AV4" s="70"/>
    </row>
    <row r="5" spans="1:50" s="69" customFormat="1" ht="5.45" customHeight="1" thickBot="1">
      <c r="A5" s="216"/>
      <c r="B5" s="215"/>
      <c r="C5" s="215"/>
      <c r="D5" s="71"/>
      <c r="E5" s="49"/>
      <c r="F5" s="121"/>
      <c r="H5" s="71"/>
      <c r="I5" s="71"/>
      <c r="J5" s="49"/>
      <c r="K5" s="121"/>
      <c r="S5" s="126"/>
      <c r="T5" s="126"/>
      <c r="AD5" s="228"/>
      <c r="AF5" s="229"/>
      <c r="AG5" s="230"/>
      <c r="AH5" s="230"/>
      <c r="AI5" s="230"/>
      <c r="AJ5" s="231"/>
      <c r="AR5" s="70"/>
      <c r="AS5" s="70"/>
      <c r="AT5" s="70"/>
      <c r="AU5" s="70"/>
      <c r="AV5" s="70"/>
    </row>
    <row r="6" spans="1:50" ht="14.45" customHeight="1" thickBot="1">
      <c r="A6" s="122"/>
      <c r="B6" s="122"/>
      <c r="C6" s="122"/>
      <c r="D6" s="122"/>
      <c r="E6" s="353" t="s">
        <v>79</v>
      </c>
      <c r="F6" s="354"/>
      <c r="G6" s="355"/>
      <c r="H6" s="76"/>
      <c r="I6" s="122"/>
      <c r="J6" s="353" t="s">
        <v>107</v>
      </c>
      <c r="K6" s="354"/>
      <c r="L6" s="355"/>
      <c r="M6" s="76"/>
      <c r="N6" s="76"/>
      <c r="O6" s="76"/>
      <c r="P6" s="76"/>
      <c r="Q6" s="353" t="s">
        <v>120</v>
      </c>
      <c r="R6" s="354"/>
      <c r="S6" s="354"/>
      <c r="T6" s="355"/>
      <c r="U6" s="353" t="s">
        <v>136</v>
      </c>
      <c r="V6" s="354"/>
      <c r="W6" s="355"/>
      <c r="X6" s="76"/>
      <c r="Y6" s="76"/>
      <c r="Z6" s="76"/>
      <c r="AA6" s="76"/>
      <c r="AB6" s="76"/>
      <c r="AD6" s="80"/>
      <c r="AF6" s="81">
        <v>0.2</v>
      </c>
      <c r="AG6" s="81">
        <v>0.4</v>
      </c>
      <c r="AH6" s="81">
        <v>0.6</v>
      </c>
      <c r="AI6" s="81">
        <v>0.8</v>
      </c>
      <c r="AJ6" s="82">
        <v>1</v>
      </c>
      <c r="AK6" s="83"/>
      <c r="AL6" s="83"/>
      <c r="AM6" s="83"/>
      <c r="AN6" s="83"/>
      <c r="AO6" s="83"/>
      <c r="AP6" s="83"/>
      <c r="AQ6" s="83"/>
    </row>
    <row r="7" spans="1:50" ht="51.75" thickBot="1">
      <c r="A7" s="306" t="s">
        <v>0</v>
      </c>
      <c r="B7" s="307" t="s">
        <v>1</v>
      </c>
      <c r="C7" s="307" t="s">
        <v>111</v>
      </c>
      <c r="D7" s="307" t="s">
        <v>112</v>
      </c>
      <c r="E7" s="307" t="s">
        <v>2</v>
      </c>
      <c r="F7" s="307" t="s">
        <v>4</v>
      </c>
      <c r="G7" s="308" t="s">
        <v>113</v>
      </c>
      <c r="H7" s="307" t="s">
        <v>109</v>
      </c>
      <c r="I7" s="307" t="s">
        <v>110</v>
      </c>
      <c r="J7" s="307" t="s">
        <v>2</v>
      </c>
      <c r="K7" s="307" t="s">
        <v>4</v>
      </c>
      <c r="L7" s="307" t="s">
        <v>113</v>
      </c>
      <c r="M7" s="307" t="s">
        <v>162</v>
      </c>
      <c r="N7" s="307" t="s">
        <v>114</v>
      </c>
      <c r="O7" s="307" t="s">
        <v>265</v>
      </c>
      <c r="P7" s="307" t="s">
        <v>260</v>
      </c>
      <c r="Q7" s="307" t="s">
        <v>166</v>
      </c>
      <c r="R7" s="307" t="s">
        <v>165</v>
      </c>
      <c r="S7" s="309" t="s">
        <v>138</v>
      </c>
      <c r="T7" s="309" t="s">
        <v>139</v>
      </c>
      <c r="U7" s="307" t="s">
        <v>316</v>
      </c>
      <c r="V7" s="307" t="s">
        <v>135</v>
      </c>
      <c r="W7" s="307" t="s">
        <v>137</v>
      </c>
      <c r="X7" s="307" t="s">
        <v>140</v>
      </c>
      <c r="Y7" s="307" t="s">
        <v>141</v>
      </c>
      <c r="Z7" s="310" t="s">
        <v>121</v>
      </c>
      <c r="AA7" s="76"/>
      <c r="AB7" s="76"/>
      <c r="AD7" s="80"/>
      <c r="AE7" s="89"/>
      <c r="AF7" s="90" t="s">
        <v>58</v>
      </c>
      <c r="AG7" s="90" t="s">
        <v>7</v>
      </c>
      <c r="AH7" s="90" t="s">
        <v>5</v>
      </c>
      <c r="AI7" s="90" t="s">
        <v>6</v>
      </c>
      <c r="AJ7" s="91" t="s">
        <v>66</v>
      </c>
      <c r="AM7" s="83"/>
      <c r="AN7" s="83"/>
      <c r="AO7" s="92"/>
      <c r="AP7" s="92"/>
      <c r="AQ7" s="92"/>
      <c r="AR7" s="92"/>
      <c r="AS7" s="92"/>
      <c r="AT7" s="92"/>
      <c r="AU7" s="92"/>
      <c r="AV7" s="92"/>
      <c r="AW7" s="92"/>
      <c r="AX7" s="92"/>
    </row>
    <row r="8" spans="1:50" ht="191.25" customHeight="1">
      <c r="A8" s="304" t="str">
        <f>'2 CONTEXTO E IDENTIFICACIÓN'!A7</f>
        <v>R1</v>
      </c>
      <c r="B8" s="325" t="str">
        <f>+'2 CONTEXTO E IDENTIFICACIÓN'!E7</f>
        <v>Posibilidad de pérdida Reputacional por no realizar medidas correctivas de acuerdos a los resultados que arroja la encuesta de satisfacción debido a ausencias de planes de mejora que orienten el fortalecimiento del servicio.</v>
      </c>
      <c r="C8" s="123">
        <f>+'3 PROBABIL E IMPACTO INHERENTE'!E8</f>
        <v>0.2</v>
      </c>
      <c r="D8" s="123">
        <f>+'3 PROBABIL E IMPACTO INHERENTE'!M8</f>
        <v>0.6</v>
      </c>
      <c r="E8" s="95" t="str">
        <f>+'4 MAPA CALOR INHERENTE'!C8</f>
        <v>Muy Baja</v>
      </c>
      <c r="F8" s="95" t="str">
        <f>+'4 MAPA CALOR INHERENTE'!D8</f>
        <v>Moderado</v>
      </c>
      <c r="G8" s="325" t="str">
        <f>+'4 MAPA CALOR INHERENTE'!E8</f>
        <v>Moderado</v>
      </c>
      <c r="H8" s="123">
        <f>+'6 MAPA CALOR RESIDUAL'!C8</f>
        <v>0.2</v>
      </c>
      <c r="I8" s="95">
        <f>+'6 MAPA CALOR RESIDUAL'!D8</f>
        <v>0.25312499999999999</v>
      </c>
      <c r="J8" s="95" t="str">
        <f>+'6 MAPA CALOR RESIDUAL'!E8</f>
        <v>Muy Baja</v>
      </c>
      <c r="K8" s="95" t="str">
        <f>+'6 MAPA CALOR RESIDUAL'!F8</f>
        <v>Menor</v>
      </c>
      <c r="L8" s="325" t="str">
        <f>+'6 MAPA CALOR RESIDUAL'!G8</f>
        <v>Bajo</v>
      </c>
      <c r="M8" s="325" t="str">
        <f>+IF($N8="","",IF($N8=$AG$15,$AH$15,IF($N8=$AG$18,$AH$18)))</f>
        <v>No requiere Plan de Acción</v>
      </c>
      <c r="N8" s="325" t="str">
        <f t="shared" ref="N8:N27" si="0">+IF(L8="","",IF(OR(L8=$AF$15,L8=$AF$16,L8=$AF$17),$AG$15,IF(L8=$AF$18,$AG$18)))</f>
        <v>Aceptar</v>
      </c>
      <c r="O8" s="305"/>
      <c r="P8" s="325" t="str">
        <f t="shared" ref="P8:P27" si="1">+IF($M8="","",IF($M8=$AH$18,$AG$18,$O8))</f>
        <v>Aceptar</v>
      </c>
      <c r="Q8" s="326"/>
      <c r="R8" s="328"/>
      <c r="S8" s="327"/>
      <c r="T8" s="327"/>
      <c r="U8" s="335" t="s">
        <v>310</v>
      </c>
      <c r="V8" s="336"/>
      <c r="W8" s="336"/>
      <c r="X8" s="335"/>
      <c r="Y8" s="305"/>
      <c r="Z8" s="326"/>
      <c r="AA8" s="96"/>
      <c r="AB8" s="96"/>
      <c r="AC8" s="350" t="s">
        <v>47</v>
      </c>
      <c r="AD8" s="99">
        <v>1</v>
      </c>
      <c r="AE8" s="90" t="s">
        <v>55</v>
      </c>
      <c r="AF8" s="97" t="s">
        <v>75</v>
      </c>
      <c r="AG8" s="97" t="s">
        <v>75</v>
      </c>
      <c r="AH8" s="97" t="s">
        <v>75</v>
      </c>
      <c r="AI8" s="97" t="s">
        <v>75</v>
      </c>
      <c r="AJ8" s="98" t="s">
        <v>74</v>
      </c>
      <c r="AM8" s="83"/>
      <c r="AN8" s="83"/>
      <c r="AO8" s="92"/>
      <c r="AP8" s="92"/>
      <c r="AQ8" s="92"/>
      <c r="AR8" s="100"/>
      <c r="AS8" s="100"/>
      <c r="AT8" s="100"/>
      <c r="AU8" s="100"/>
      <c r="AV8" s="100"/>
      <c r="AW8" s="92"/>
      <c r="AX8" s="92"/>
    </row>
    <row r="9" spans="1:50" ht="180.75" customHeight="1">
      <c r="A9" s="93" t="str">
        <f>'2 CONTEXTO E IDENTIFICACIÓN'!A8</f>
        <v>R2</v>
      </c>
      <c r="B9" s="324" t="str">
        <f>+'2 CONTEXTO E IDENTIFICACIÓN'!E8</f>
        <v>Posibilidad de pérdida Económica y Reputacional por incumplimiento en los términos de ley para la atención de PQRS debido a la falta de seguimiento y control a los tiempos de respuesta de los PQRS.</v>
      </c>
      <c r="C9" s="123">
        <f>+'3 PROBABIL E IMPACTO INHERENTE'!E9</f>
        <v>0.6</v>
      </c>
      <c r="D9" s="123">
        <f>+'3 PROBABIL E IMPACTO INHERENTE'!M9</f>
        <v>0.6</v>
      </c>
      <c r="E9" s="95" t="str">
        <f>+'4 MAPA CALOR INHERENTE'!C9</f>
        <v>Media</v>
      </c>
      <c r="F9" s="95" t="str">
        <f>+'4 MAPA CALOR INHERENTE'!D9</f>
        <v>Moderado</v>
      </c>
      <c r="G9" s="324" t="str">
        <f>+'4 MAPA CALOR INHERENTE'!E9</f>
        <v>Moderado</v>
      </c>
      <c r="H9" s="123">
        <f>+'5 VALORACIÓN DEL CONTROL'!S14</f>
        <v>0.3</v>
      </c>
      <c r="I9" s="95">
        <f>+'5 VALORACIÓN DEL CONTROL'!T14</f>
        <v>0.6</v>
      </c>
      <c r="J9" s="95" t="str">
        <f t="shared" ref="J9:J27" si="2">+IF(H9=0,"",IF(H9&lt;=$AD$12,$AE$12,IF(H9&lt;=$AD$11,$AE$11,IF(H9&lt;=$AD$10,$AE$10,IF(H9&lt;=$AD$9,$AE$9,IF(H9&lt;=$AD$8,$AE$8,""))))))</f>
        <v>Baja</v>
      </c>
      <c r="K9" s="95" t="str">
        <f t="shared" ref="K9:K27" si="3">+IF(I9=0,"",IF(I9&lt;=$AF$6,$AF$7,IF(I9&lt;=$AG$6,$AG$7,IF(I9&lt;=$AH$6,$AH$7,IF(I9&lt;=$AI$6,$AI$7,IF(I9&lt;=$AJ$6,$AJ$7,""))))))</f>
        <v>Moderado</v>
      </c>
      <c r="L9" s="324" t="str">
        <f t="shared" ref="L9:L27" si="4">+IF(J9=$AE$8,IF(K9=$AF$7,$AF$8,IF(K9=$AG$7,$AG$8,IF(K9=$AH$7,$AH$8,IF(K9=$AI$7,$AI$8,IF(K9=$AJ$7,$AJ$8))))),IF(J9=$AE$9,IF(K9=$AF$7,$AF$9,IF(K9=$AG$7,$AG$9,IF(K9=$AH$7,$AH$9,IF(K9=$AI$7,$AI$9,IF(K9=$AJ$7,$AJ$9))))),IF(J9=$AE$10,IF(K9=$AF$7,$AF$10,IF(K9=$AG$7,$AG$10,IF(K9=$AH$7,$AH$10,IF(K9=$AI$7,$AI$10,IF(K9=$AJ$7,$AJ$10))))),IF(J9=$AE$11,IF(K9=$AF$7,$AF$11,IF(K9=$AG$7,$AG$11,IF(K9=$AH$7,$AH$11,IF(K9=$AI$7,$AI$11,IF(K9=$AJ$7,$AJ$11))))),IF(J9=$AE$12,IF(K9=$AF$7,$AF$12,IF(K9=$AG$7,$AG$12,IF(K9=$AH$7,$AH$12,IF(K9=$AI$7,$AI$12,IF(K9=$AJ$7,$AJ$12))))),"")))))</f>
        <v>Moderado</v>
      </c>
      <c r="M9" s="324" t="str">
        <f t="shared" ref="M9:M27" si="5">+IF($N9="","",IF($N9=$AG$15,$AH$15,IF($N9=$AG$18,$AH$18)))</f>
        <v>Requiere Plan de Acción</v>
      </c>
      <c r="N9" s="324" t="str">
        <f t="shared" si="0"/>
        <v>Reducir_mitigar_Transferir_Evitar</v>
      </c>
      <c r="O9" s="328" t="s">
        <v>261</v>
      </c>
      <c r="P9" s="324" t="str">
        <f t="shared" si="1"/>
        <v>Reducir_Mitigar</v>
      </c>
      <c r="Q9" s="334"/>
      <c r="R9" s="328"/>
      <c r="S9" s="327"/>
      <c r="T9" s="327"/>
      <c r="U9" s="331" t="s">
        <v>311</v>
      </c>
      <c r="V9" s="332"/>
      <c r="W9" s="335"/>
      <c r="X9" s="331"/>
      <c r="Y9" s="209"/>
      <c r="Z9" s="328"/>
      <c r="AA9" s="96"/>
      <c r="AB9" s="96"/>
      <c r="AC9" s="351"/>
      <c r="AD9" s="99">
        <v>0.8</v>
      </c>
      <c r="AE9" s="90" t="s">
        <v>54</v>
      </c>
      <c r="AF9" s="101" t="s">
        <v>5</v>
      </c>
      <c r="AG9" s="101" t="s">
        <v>5</v>
      </c>
      <c r="AH9" s="97" t="s">
        <v>75</v>
      </c>
      <c r="AI9" s="97" t="s">
        <v>75</v>
      </c>
      <c r="AJ9" s="98" t="s">
        <v>74</v>
      </c>
      <c r="AM9" s="83"/>
      <c r="AN9" s="83"/>
      <c r="AO9" s="92"/>
      <c r="AP9" s="102"/>
      <c r="AQ9" s="103"/>
      <c r="AR9" s="100"/>
      <c r="AS9" s="100"/>
      <c r="AT9" s="100"/>
      <c r="AU9" s="100"/>
      <c r="AV9" s="100"/>
      <c r="AW9" s="92"/>
      <c r="AX9" s="92"/>
    </row>
    <row r="10" spans="1:50" ht="180" customHeight="1">
      <c r="A10" s="93" t="str">
        <f>'2 CONTEXTO E IDENTIFICACIÓN'!A9</f>
        <v>R3</v>
      </c>
      <c r="B10" s="324" t="str">
        <f>+'2 CONTEXTO E IDENTIFICACIÓN'!E9</f>
        <v>Posibilidad de pérdida Reputacional por incumplimiento en la atención de los servicios complementarios solicitados por los usuarios debido a deficiencias en el seguimiento y control en la atención de los servicios complementarios.</v>
      </c>
      <c r="C10" s="123">
        <f>+'3 PROBABIL E IMPACTO INHERENTE'!E10</f>
        <v>0.6</v>
      </c>
      <c r="D10" s="123">
        <f>+'3 PROBABIL E IMPACTO INHERENTE'!M10</f>
        <v>0.4</v>
      </c>
      <c r="E10" s="95" t="str">
        <f>+'4 MAPA CALOR INHERENTE'!C10</f>
        <v>Media</v>
      </c>
      <c r="F10" s="95" t="str">
        <f>+'4 MAPA CALOR INHERENTE'!D10</f>
        <v>Menor</v>
      </c>
      <c r="G10" s="324" t="str">
        <f>+'4 MAPA CALOR INHERENTE'!E10</f>
        <v>Moderado</v>
      </c>
      <c r="H10" s="123">
        <f>+'5 VALORACIÓN DEL CONTROL'!S18</f>
        <v>0.42</v>
      </c>
      <c r="I10" s="95">
        <f>+'5 VALORACIÓN DEL CONTROL'!T18</f>
        <v>0.4</v>
      </c>
      <c r="J10" s="95" t="str">
        <f t="shared" si="2"/>
        <v>Media</v>
      </c>
      <c r="K10" s="95" t="str">
        <f t="shared" si="3"/>
        <v>Menor</v>
      </c>
      <c r="L10" s="324" t="str">
        <f>+IF(J10=$AE$8,IF(K10=$AF$7,$AF$8,IF(K10=$AG$7,$AG$8,IF(K10=$AH$7,$AH$8,IF(K10=$AI$7,$AI$8,IF(K10=$AJ$7,$AJ$8))))),IF(J10=$AE$9,IF(K10=$AF$7,$AF$9,IF(K10=$AG$7,$AG$9,IF(K10=$AH$7,$AH$9,IF(K10=$AI$7,$AI$9,IF(K10=$AJ$7,$AJ$9))))),IF(J10=$AE$10,IF(K10=$AF$7,$AF$10,IF(K10=$AG$7,$AG$10,IF(K10=$AH$7,$AH$10,IF(K10=$AI$7,$AI$10,IF(K10=$AJ$7,$AJ$10))))),IF(J10=$AE$11,IF(K10=$AF$7,$AF$11,IF(K10=$AG$7,$AG$11,IF(K10=$AH$7,$AH$11,IF(K10=$AI$7,$AI$11,IF(K10=$AJ$7,$AJ$11))))),IF(J10=$AE$12,IF(K10=$AF$7,$AF$12,IF(K10=$AG$7,$AG$12,IF(K10=$AH$7,$AH$12,IF(K10=$AI$7,$AI$12,IF(K10=$AJ$7,$AJ$12))))),"")))))</f>
        <v>Moderado</v>
      </c>
      <c r="M10" s="324" t="str">
        <f t="shared" si="5"/>
        <v>Requiere Plan de Acción</v>
      </c>
      <c r="N10" s="324" t="str">
        <f t="shared" si="0"/>
        <v>Reducir_mitigar_Transferir_Evitar</v>
      </c>
      <c r="O10" s="328" t="s">
        <v>261</v>
      </c>
      <c r="P10" s="324" t="str">
        <f t="shared" si="1"/>
        <v>Reducir_Mitigar</v>
      </c>
      <c r="Q10" s="334"/>
      <c r="R10" s="329"/>
      <c r="S10" s="327"/>
      <c r="T10" s="327"/>
      <c r="U10" s="331" t="s">
        <v>312</v>
      </c>
      <c r="V10" s="332"/>
      <c r="W10" s="337"/>
      <c r="X10" s="335"/>
      <c r="Y10" s="209"/>
      <c r="Z10" s="328"/>
      <c r="AA10" s="96"/>
      <c r="AB10" s="96"/>
      <c r="AC10" s="351"/>
      <c r="AD10" s="99">
        <v>0.6</v>
      </c>
      <c r="AE10" s="90" t="s">
        <v>52</v>
      </c>
      <c r="AF10" s="101" t="s">
        <v>5</v>
      </c>
      <c r="AG10" s="101" t="s">
        <v>5</v>
      </c>
      <c r="AH10" s="101" t="s">
        <v>5</v>
      </c>
      <c r="AI10" s="97" t="s">
        <v>75</v>
      </c>
      <c r="AJ10" s="98" t="s">
        <v>74</v>
      </c>
      <c r="AM10" s="83"/>
      <c r="AN10" s="83"/>
      <c r="AO10" s="92"/>
      <c r="AP10" s="102"/>
      <c r="AQ10" s="103"/>
      <c r="AR10" s="100"/>
      <c r="AS10" s="100"/>
      <c r="AT10" s="100"/>
      <c r="AU10" s="100"/>
      <c r="AV10" s="104"/>
      <c r="AW10" s="92"/>
      <c r="AX10" s="92"/>
    </row>
    <row r="11" spans="1:50" ht="180" customHeight="1">
      <c r="A11" s="93" t="str">
        <f>'2 CONTEXTO E IDENTIFICACIÓN'!A10</f>
        <v>R4</v>
      </c>
      <c r="B11" s="324" t="str">
        <f>+'2 CONTEXTO E IDENTIFICACIÓN'!E10</f>
        <v>Posibilidad de pérdida Reputacional por incumplimiento en la entrega de bienes y servicios por parte de los proveedores debido a deficiencias en el seguimiento y control de la gestión contractual.</v>
      </c>
      <c r="C11" s="123">
        <f>+'3 PROBABIL E IMPACTO INHERENTE'!E11</f>
        <v>0.6</v>
      </c>
      <c r="D11" s="123">
        <f>+'3 PROBABIL E IMPACTO INHERENTE'!M11</f>
        <v>0.4</v>
      </c>
      <c r="E11" s="95" t="str">
        <f>+'4 MAPA CALOR INHERENTE'!C11</f>
        <v>Media</v>
      </c>
      <c r="F11" s="95" t="str">
        <f>+'4 MAPA CALOR INHERENTE'!D11</f>
        <v>Menor</v>
      </c>
      <c r="G11" s="324" t="str">
        <f>+'4 MAPA CALOR INHERENTE'!E11</f>
        <v>Moderado</v>
      </c>
      <c r="H11" s="123">
        <f>+'5 VALORACIÓN DEL CONTROL'!S22</f>
        <v>0.252</v>
      </c>
      <c r="I11" s="95">
        <f>+'5 VALORACIÓN DEL CONTROL'!T22</f>
        <v>0.4</v>
      </c>
      <c r="J11" s="95" t="str">
        <f t="shared" si="2"/>
        <v>Baja</v>
      </c>
      <c r="K11" s="95" t="str">
        <f t="shared" si="3"/>
        <v>Menor</v>
      </c>
      <c r="L11" s="324" t="str">
        <f t="shared" si="4"/>
        <v>Moderado</v>
      </c>
      <c r="M11" s="324" t="str">
        <f t="shared" si="5"/>
        <v>Requiere Plan de Acción</v>
      </c>
      <c r="N11" s="324" t="str">
        <f t="shared" si="0"/>
        <v>Reducir_mitigar_Transferir_Evitar</v>
      </c>
      <c r="O11" s="209" t="s">
        <v>119</v>
      </c>
      <c r="P11" s="324" t="str">
        <f t="shared" si="1"/>
        <v>Evitar</v>
      </c>
      <c r="Q11" s="209"/>
      <c r="R11" s="328"/>
      <c r="S11" s="327"/>
      <c r="T11" s="327"/>
      <c r="U11" s="331" t="s">
        <v>313</v>
      </c>
      <c r="V11" s="333"/>
      <c r="W11" s="335"/>
      <c r="X11" s="331"/>
      <c r="Y11" s="209"/>
      <c r="Z11" s="328"/>
      <c r="AA11" s="96"/>
      <c r="AB11" s="96"/>
      <c r="AC11" s="351"/>
      <c r="AD11" s="99">
        <v>0.4</v>
      </c>
      <c r="AE11" s="90" t="s">
        <v>50</v>
      </c>
      <c r="AF11" s="105" t="s">
        <v>76</v>
      </c>
      <c r="AG11" s="101" t="s">
        <v>5</v>
      </c>
      <c r="AH11" s="101" t="s">
        <v>5</v>
      </c>
      <c r="AI11" s="97" t="s">
        <v>75</v>
      </c>
      <c r="AJ11" s="98" t="s">
        <v>74</v>
      </c>
      <c r="AM11" s="83"/>
      <c r="AN11" s="83"/>
      <c r="AO11" s="92"/>
      <c r="AP11" s="102"/>
      <c r="AQ11" s="103"/>
      <c r="AR11" s="100"/>
      <c r="AS11" s="100"/>
      <c r="AT11" s="100"/>
      <c r="AU11" s="104"/>
      <c r="AV11" s="100"/>
      <c r="AW11" s="92"/>
      <c r="AX11" s="92"/>
    </row>
    <row r="12" spans="1:50" ht="186.75" customHeight="1" thickBot="1">
      <c r="A12" s="93" t="str">
        <f>'2 CONTEXTO E IDENTIFICACIÓN'!A11</f>
        <v>R5</v>
      </c>
      <c r="B12" s="324" t="str">
        <f>+'2 CONTEXTO E IDENTIFICACIÓN'!E11</f>
        <v>Posibilidad de pérdida Reputacional por fallas en el software de facturación debido a deficiencias en el funcionamiento o mantenimiento del sistema de facturación</v>
      </c>
      <c r="C12" s="123">
        <f>+'3 PROBABIL E IMPACTO INHERENTE'!E12</f>
        <v>0.4</v>
      </c>
      <c r="D12" s="123">
        <f>+'3 PROBABIL E IMPACTO INHERENTE'!M12</f>
        <v>0.4</v>
      </c>
      <c r="E12" s="95" t="str">
        <f>+'4 MAPA CALOR INHERENTE'!C12</f>
        <v>Baja</v>
      </c>
      <c r="F12" s="95" t="str">
        <f>+'4 MAPA CALOR INHERENTE'!D12</f>
        <v>Menor</v>
      </c>
      <c r="G12" s="324" t="str">
        <f>+'4 MAPA CALOR INHERENTE'!E12</f>
        <v>Moderado</v>
      </c>
      <c r="H12" s="123">
        <f>+'5 VALORACIÓN DEL CONTROL'!S26</f>
        <v>0.16799999999999998</v>
      </c>
      <c r="I12" s="95">
        <f>+'5 VALORACIÓN DEL CONTROL'!T26</f>
        <v>0.30000000000000004</v>
      </c>
      <c r="J12" s="95" t="str">
        <f t="shared" si="2"/>
        <v>Muy Baja</v>
      </c>
      <c r="K12" s="95" t="str">
        <f t="shared" si="3"/>
        <v>Menor</v>
      </c>
      <c r="L12" s="324" t="str">
        <f t="shared" si="4"/>
        <v>Bajo</v>
      </c>
      <c r="M12" s="324" t="str">
        <f t="shared" si="5"/>
        <v>No requiere Plan de Acción</v>
      </c>
      <c r="N12" s="324" t="str">
        <f t="shared" si="0"/>
        <v>Aceptar</v>
      </c>
      <c r="O12" s="209" t="s">
        <v>261</v>
      </c>
      <c r="P12" s="94" t="str">
        <f t="shared" si="1"/>
        <v>Aceptar</v>
      </c>
      <c r="Q12" s="330"/>
      <c r="R12" s="328"/>
      <c r="S12" s="327"/>
      <c r="T12" s="327"/>
      <c r="U12" s="331" t="s">
        <v>314</v>
      </c>
      <c r="V12" s="332"/>
      <c r="W12" s="331"/>
      <c r="X12" s="331"/>
      <c r="Y12" s="209"/>
      <c r="Z12" s="328"/>
      <c r="AA12" s="96"/>
      <c r="AB12" s="96"/>
      <c r="AC12" s="352"/>
      <c r="AD12" s="111">
        <v>0.2</v>
      </c>
      <c r="AE12" s="112" t="s">
        <v>48</v>
      </c>
      <c r="AF12" s="107" t="s">
        <v>76</v>
      </c>
      <c r="AG12" s="107" t="s">
        <v>76</v>
      </c>
      <c r="AH12" s="108" t="s">
        <v>5</v>
      </c>
      <c r="AI12" s="109" t="s">
        <v>75</v>
      </c>
      <c r="AJ12" s="110" t="s">
        <v>74</v>
      </c>
      <c r="AM12" s="83"/>
      <c r="AN12" s="83"/>
      <c r="AO12" s="92"/>
      <c r="AP12" s="102"/>
      <c r="AQ12" s="103"/>
      <c r="AR12" s="100"/>
      <c r="AS12" s="100"/>
      <c r="AT12" s="100"/>
      <c r="AU12" s="113"/>
      <c r="AV12" s="100"/>
      <c r="AW12" s="92"/>
      <c r="AX12" s="92"/>
    </row>
    <row r="13" spans="1:50" ht="153">
      <c r="A13" s="93" t="str">
        <f>'2 CONTEXTO E IDENTIFICACIÓN'!A12</f>
        <v>R6</v>
      </c>
      <c r="B13" s="94" t="str">
        <f>+'2 CONTEXTO E IDENTIFICACIÓN'!E12</f>
        <v>Posibilidad de afectación operativa y financiera por sabotaje cibernético en los pagos de insumos debido a vulnerabilidades en la seguridad de los medios digitales utilizados para las transacciones.</v>
      </c>
      <c r="C13" s="123">
        <f>+'3 PROBABIL E IMPACTO INHERENTE'!E13</f>
        <v>0.4</v>
      </c>
      <c r="D13" s="123">
        <f>+'3 PROBABIL E IMPACTO INHERENTE'!M13</f>
        <v>0.6</v>
      </c>
      <c r="E13" s="95" t="str">
        <f>+'4 MAPA CALOR INHERENTE'!C13</f>
        <v>Baja</v>
      </c>
      <c r="F13" s="95" t="str">
        <f>+'4 MAPA CALOR INHERENTE'!D13</f>
        <v>Moderado</v>
      </c>
      <c r="G13" s="324" t="str">
        <f>+'4 MAPA CALOR INHERENTE'!E13</f>
        <v>Moderado</v>
      </c>
      <c r="H13" s="123">
        <f>+'5 VALORACIÓN DEL CONTROL'!S30</f>
        <v>0.4</v>
      </c>
      <c r="I13" s="95">
        <f>+'5 VALORACIÓN DEL CONTROL'!T30</f>
        <v>0.6</v>
      </c>
      <c r="J13" s="95" t="str">
        <f t="shared" si="2"/>
        <v>Baja</v>
      </c>
      <c r="K13" s="95" t="str">
        <f t="shared" si="3"/>
        <v>Moderado</v>
      </c>
      <c r="L13" s="324" t="str">
        <f t="shared" si="4"/>
        <v>Moderado</v>
      </c>
      <c r="M13" s="324" t="str">
        <f t="shared" si="5"/>
        <v>Requiere Plan de Acción</v>
      </c>
      <c r="N13" s="324" t="str">
        <f t="shared" si="0"/>
        <v>Reducir_mitigar_Transferir_Evitar</v>
      </c>
      <c r="O13" s="209"/>
      <c r="P13" s="324"/>
      <c r="Q13" s="326"/>
      <c r="R13" s="326"/>
      <c r="S13" s="327"/>
      <c r="T13" s="327"/>
      <c r="U13" s="326" t="s">
        <v>315</v>
      </c>
      <c r="V13" s="326"/>
      <c r="W13" s="326"/>
      <c r="X13" s="326"/>
      <c r="Y13" s="209"/>
      <c r="Z13" s="209"/>
      <c r="AA13" s="96"/>
      <c r="AB13" s="96"/>
      <c r="AM13" s="83"/>
      <c r="AN13" s="83"/>
      <c r="AO13" s="92"/>
      <c r="AP13" s="102"/>
      <c r="AQ13" s="103"/>
      <c r="AR13" s="100"/>
      <c r="AS13" s="100"/>
      <c r="AT13" s="100"/>
      <c r="AU13" s="100"/>
      <c r="AV13" s="100"/>
      <c r="AW13" s="92"/>
      <c r="AX13" s="92"/>
    </row>
    <row r="14" spans="1:50" ht="43.5" customHeight="1">
      <c r="A14" s="93" t="str">
        <f>'2 CONTEXTO E IDENTIFICACIÓN'!A13</f>
        <v>R7</v>
      </c>
      <c r="B14" s="94">
        <f>+'2 CONTEXTO E IDENTIFICACIÓN'!E13</f>
        <v>0</v>
      </c>
      <c r="C14" s="128" t="str">
        <f>+'3 PROBABIL E IMPACTO INHERENTE'!E14</f>
        <v/>
      </c>
      <c r="D14" s="128" t="str">
        <f>+'3 PROBABIL E IMPACTO INHERENTE'!M14</f>
        <v/>
      </c>
      <c r="E14" s="124"/>
      <c r="F14" s="124"/>
      <c r="G14" s="94"/>
      <c r="H14" s="123"/>
      <c r="I14" s="95"/>
      <c r="J14" s="124" t="str">
        <f t="shared" si="2"/>
        <v/>
      </c>
      <c r="K14" s="124" t="str">
        <f t="shared" si="3"/>
        <v/>
      </c>
      <c r="L14" s="94" t="str">
        <f t="shared" si="4"/>
        <v/>
      </c>
      <c r="M14" s="94" t="str">
        <f t="shared" si="5"/>
        <v/>
      </c>
      <c r="N14" s="94" t="str">
        <f t="shared" si="0"/>
        <v/>
      </c>
      <c r="O14" s="209"/>
      <c r="P14" s="94" t="str">
        <f t="shared" si="1"/>
        <v/>
      </c>
      <c r="Q14" s="209"/>
      <c r="R14" s="209"/>
      <c r="S14" s="210"/>
      <c r="T14" s="210"/>
      <c r="U14" s="209"/>
      <c r="V14" s="209"/>
      <c r="W14" s="209"/>
      <c r="X14" s="209"/>
      <c r="Y14" s="209"/>
      <c r="Z14" s="209"/>
      <c r="AA14" s="96"/>
      <c r="AB14" s="96"/>
      <c r="AF14" s="85" t="s">
        <v>78</v>
      </c>
      <c r="AG14" s="85" t="s">
        <v>114</v>
      </c>
      <c r="AH14" s="85" t="s">
        <v>162</v>
      </c>
      <c r="AJ14" s="89" t="s">
        <v>263</v>
      </c>
      <c r="AK14" s="83"/>
      <c r="AL14" s="83"/>
      <c r="AM14" s="83"/>
      <c r="AN14" s="83"/>
      <c r="AO14" s="92"/>
      <c r="AP14" s="102"/>
      <c r="AQ14" s="92"/>
      <c r="AR14" s="103"/>
      <c r="AS14" s="103"/>
      <c r="AT14" s="103"/>
      <c r="AU14" s="103"/>
      <c r="AV14" s="103"/>
      <c r="AW14" s="92"/>
      <c r="AX14" s="92"/>
    </row>
    <row r="15" spans="1:50" ht="43.5" customHeight="1">
      <c r="A15" s="93" t="str">
        <f>'2 CONTEXTO E IDENTIFICACIÓN'!A14</f>
        <v>R8</v>
      </c>
      <c r="B15" s="94"/>
      <c r="C15" s="128"/>
      <c r="D15" s="128"/>
      <c r="E15" s="124"/>
      <c r="F15" s="124"/>
      <c r="G15" s="94" t="str">
        <f>+'4 MAPA CALOR INHERENTE'!E15</f>
        <v/>
      </c>
      <c r="H15" s="123"/>
      <c r="I15" s="95"/>
      <c r="J15" s="124" t="str">
        <f t="shared" si="2"/>
        <v/>
      </c>
      <c r="K15" s="124" t="str">
        <f t="shared" si="3"/>
        <v/>
      </c>
      <c r="L15" s="94" t="str">
        <f t="shared" si="4"/>
        <v/>
      </c>
      <c r="M15" s="94" t="str">
        <f t="shared" si="5"/>
        <v/>
      </c>
      <c r="N15" s="94" t="str">
        <f t="shared" si="0"/>
        <v/>
      </c>
      <c r="O15" s="209"/>
      <c r="P15" s="94" t="str">
        <f t="shared" si="1"/>
        <v/>
      </c>
      <c r="Q15" s="209"/>
      <c r="R15" s="209"/>
      <c r="S15" s="210"/>
      <c r="T15" s="210"/>
      <c r="U15" s="209"/>
      <c r="V15" s="209"/>
      <c r="W15" s="209"/>
      <c r="X15" s="209"/>
      <c r="Y15" s="209"/>
      <c r="Z15" s="209"/>
      <c r="AA15" s="96"/>
      <c r="AB15" s="96"/>
      <c r="AF15" s="114" t="s">
        <v>74</v>
      </c>
      <c r="AG15" s="89" t="s">
        <v>263</v>
      </c>
      <c r="AH15" s="89" t="s">
        <v>163</v>
      </c>
      <c r="AI15" s="83"/>
      <c r="AJ15" s="291" t="s">
        <v>261</v>
      </c>
      <c r="AM15" s="83"/>
      <c r="AN15" s="83"/>
      <c r="AO15" s="92"/>
      <c r="AP15" s="92"/>
      <c r="AQ15" s="92"/>
      <c r="AR15" s="100"/>
      <c r="AS15" s="100"/>
      <c r="AT15" s="100"/>
      <c r="AU15" s="100"/>
      <c r="AV15" s="100"/>
      <c r="AW15" s="92"/>
      <c r="AX15" s="92"/>
    </row>
    <row r="16" spans="1:50" ht="43.5" customHeight="1">
      <c r="A16" s="93" t="str">
        <f>'2 CONTEXTO E IDENTIFICACIÓN'!A15</f>
        <v>R9</v>
      </c>
      <c r="B16" s="94">
        <f>+'2 CONTEXTO E IDENTIFICACIÓN'!E13</f>
        <v>0</v>
      </c>
      <c r="C16" s="128" t="str">
        <f>+'3 PROBABIL E IMPACTO INHERENTE'!E14</f>
        <v/>
      </c>
      <c r="D16" s="128" t="str">
        <f>+'3 PROBABIL E IMPACTO INHERENTE'!M14</f>
        <v/>
      </c>
      <c r="E16" s="124" t="str">
        <f>+'4 MAPA CALOR INHERENTE'!C16</f>
        <v/>
      </c>
      <c r="F16" s="124" t="str">
        <f>+'4 MAPA CALOR INHERENTE'!D16</f>
        <v/>
      </c>
      <c r="G16" s="94" t="str">
        <f>+'4 MAPA CALOR INHERENTE'!E16</f>
        <v/>
      </c>
      <c r="H16" s="123" t="str">
        <f>+'5 VALORACIÓN DEL CONTROL'!S42</f>
        <v/>
      </c>
      <c r="I16" s="95" t="str">
        <f>+'5 VALORACIÓN DEL CONTROL'!T42</f>
        <v/>
      </c>
      <c r="J16" s="124" t="str">
        <f t="shared" si="2"/>
        <v/>
      </c>
      <c r="K16" s="124" t="str">
        <f t="shared" si="3"/>
        <v/>
      </c>
      <c r="L16" s="94" t="str">
        <f t="shared" si="4"/>
        <v/>
      </c>
      <c r="M16" s="94" t="str">
        <f t="shared" si="5"/>
        <v/>
      </c>
      <c r="N16" s="94" t="str">
        <f t="shared" si="0"/>
        <v/>
      </c>
      <c r="O16" s="209"/>
      <c r="P16" s="94" t="str">
        <f t="shared" si="1"/>
        <v/>
      </c>
      <c r="Q16" s="209"/>
      <c r="R16" s="209"/>
      <c r="S16" s="210"/>
      <c r="T16" s="210"/>
      <c r="U16" s="209"/>
      <c r="V16" s="209"/>
      <c r="W16" s="209"/>
      <c r="X16" s="209"/>
      <c r="Y16" s="209"/>
      <c r="Z16" s="209"/>
      <c r="AA16" s="96"/>
      <c r="AB16" s="96"/>
      <c r="AF16" s="97" t="s">
        <v>75</v>
      </c>
      <c r="AG16" s="89" t="s">
        <v>263</v>
      </c>
      <c r="AH16" s="89" t="s">
        <v>163</v>
      </c>
      <c r="AI16" s="83"/>
      <c r="AJ16" s="291" t="s">
        <v>262</v>
      </c>
      <c r="AK16" s="83"/>
      <c r="AL16" s="83"/>
      <c r="AM16" s="83"/>
      <c r="AN16" s="83"/>
      <c r="AO16" s="92"/>
      <c r="AP16" s="92"/>
      <c r="AQ16" s="92"/>
      <c r="AR16" s="100"/>
      <c r="AS16" s="100"/>
      <c r="AT16" s="100"/>
      <c r="AU16" s="100"/>
      <c r="AV16" s="100"/>
      <c r="AW16" s="92"/>
      <c r="AX16" s="92"/>
    </row>
    <row r="17" spans="1:50" ht="43.5" customHeight="1">
      <c r="A17" s="93" t="str">
        <f>'2 CONTEXTO E IDENTIFICACIÓN'!A16</f>
        <v>R10</v>
      </c>
      <c r="B17" s="94">
        <f>+'2 CONTEXTO E IDENTIFICACIÓN'!E14</f>
        <v>0</v>
      </c>
      <c r="C17" s="128" t="str">
        <f>+'3 PROBABIL E IMPACTO INHERENTE'!E15</f>
        <v/>
      </c>
      <c r="D17" s="128" t="str">
        <f>+'3 PROBABIL E IMPACTO INHERENTE'!M15</f>
        <v/>
      </c>
      <c r="E17" s="124" t="str">
        <f>+'4 MAPA CALOR INHERENTE'!C17</f>
        <v/>
      </c>
      <c r="F17" s="124" t="str">
        <f>+'4 MAPA CALOR INHERENTE'!D17</f>
        <v/>
      </c>
      <c r="G17" s="94" t="str">
        <f>+'4 MAPA CALOR INHERENTE'!E17</f>
        <v/>
      </c>
      <c r="H17" s="123" t="str">
        <f>+'5 VALORACIÓN DEL CONTROL'!S46</f>
        <v/>
      </c>
      <c r="I17" s="95" t="str">
        <f>+'5 VALORACIÓN DEL CONTROL'!T46</f>
        <v/>
      </c>
      <c r="J17" s="124" t="str">
        <f t="shared" si="2"/>
        <v/>
      </c>
      <c r="K17" s="124" t="str">
        <f t="shared" si="3"/>
        <v/>
      </c>
      <c r="L17" s="94" t="str">
        <f t="shared" si="4"/>
        <v/>
      </c>
      <c r="M17" s="94" t="str">
        <f t="shared" si="5"/>
        <v/>
      </c>
      <c r="N17" s="94" t="str">
        <f t="shared" si="0"/>
        <v/>
      </c>
      <c r="O17" s="209"/>
      <c r="P17" s="94" t="str">
        <f t="shared" si="1"/>
        <v/>
      </c>
      <c r="Q17" s="209"/>
      <c r="R17" s="209"/>
      <c r="S17" s="210"/>
      <c r="T17" s="210"/>
      <c r="U17" s="209"/>
      <c r="V17" s="209"/>
      <c r="W17" s="209"/>
      <c r="X17" s="209"/>
      <c r="Y17" s="209"/>
      <c r="Z17" s="209"/>
      <c r="AA17" s="96"/>
      <c r="AB17" s="96"/>
      <c r="AE17" s="115"/>
      <c r="AF17" s="101" t="s">
        <v>5</v>
      </c>
      <c r="AG17" s="89" t="s">
        <v>263</v>
      </c>
      <c r="AH17" s="89" t="s">
        <v>163</v>
      </c>
      <c r="AI17" s="115"/>
      <c r="AJ17" s="291" t="s">
        <v>119</v>
      </c>
      <c r="AK17" s="115"/>
      <c r="AL17" s="115"/>
      <c r="AM17" s="115"/>
      <c r="AN17" s="115"/>
      <c r="AO17" s="92"/>
      <c r="AP17" s="92"/>
      <c r="AQ17" s="116"/>
      <c r="AR17" s="116"/>
      <c r="AS17" s="116"/>
      <c r="AT17" s="116"/>
      <c r="AU17" s="116"/>
      <c r="AV17" s="116"/>
      <c r="AW17" s="92"/>
      <c r="AX17" s="92"/>
    </row>
    <row r="18" spans="1:50" ht="43.5" customHeight="1">
      <c r="A18" s="93" t="str">
        <f>'2 CONTEXTO E IDENTIFICACIÓN'!A17</f>
        <v>R11</v>
      </c>
      <c r="B18" s="94" t="str">
        <f>+'2 CONTEXTO E IDENTIFICACIÓN'!E15</f>
        <v xml:space="preserve">  </v>
      </c>
      <c r="C18" s="128" t="str">
        <f>+'3 PROBABIL E IMPACTO INHERENTE'!E16</f>
        <v/>
      </c>
      <c r="D18" s="128" t="str">
        <f>+'3 PROBABIL E IMPACTO INHERENTE'!M16</f>
        <v/>
      </c>
      <c r="E18" s="124" t="str">
        <f>+'4 MAPA CALOR INHERENTE'!C18</f>
        <v/>
      </c>
      <c r="F18" s="124" t="str">
        <f>+'4 MAPA CALOR INHERENTE'!D18</f>
        <v/>
      </c>
      <c r="G18" s="94" t="str">
        <f>+'4 MAPA CALOR INHERENTE'!E18</f>
        <v/>
      </c>
      <c r="H18" s="123" t="str">
        <f>+'5 VALORACIÓN DEL CONTROL'!S50</f>
        <v/>
      </c>
      <c r="I18" s="95" t="str">
        <f>+'5 VALORACIÓN DEL CONTROL'!T50</f>
        <v/>
      </c>
      <c r="J18" s="124" t="str">
        <f t="shared" si="2"/>
        <v/>
      </c>
      <c r="K18" s="124" t="str">
        <f t="shared" si="3"/>
        <v/>
      </c>
      <c r="L18" s="94" t="str">
        <f t="shared" si="4"/>
        <v/>
      </c>
      <c r="M18" s="94" t="str">
        <f t="shared" si="5"/>
        <v/>
      </c>
      <c r="N18" s="94" t="str">
        <f t="shared" si="0"/>
        <v/>
      </c>
      <c r="O18" s="209"/>
      <c r="P18" s="94" t="str">
        <f t="shared" si="1"/>
        <v/>
      </c>
      <c r="Q18" s="209"/>
      <c r="R18" s="209"/>
      <c r="S18" s="210"/>
      <c r="T18" s="210"/>
      <c r="U18" s="209"/>
      <c r="V18" s="209"/>
      <c r="W18" s="209"/>
      <c r="X18" s="209"/>
      <c r="Y18" s="209"/>
      <c r="Z18" s="209"/>
      <c r="AA18" s="96"/>
      <c r="AB18" s="96"/>
      <c r="AE18" s="115"/>
      <c r="AF18" s="105" t="s">
        <v>76</v>
      </c>
      <c r="AG18" s="89" t="s">
        <v>118</v>
      </c>
      <c r="AH18" s="89" t="s">
        <v>164</v>
      </c>
      <c r="AM18" s="115"/>
      <c r="AN18" s="115"/>
      <c r="AO18" s="92"/>
      <c r="AP18" s="92"/>
      <c r="AQ18" s="92"/>
      <c r="AR18" s="100"/>
      <c r="AS18" s="100"/>
      <c r="AT18" s="100"/>
      <c r="AU18" s="100"/>
      <c r="AV18" s="100"/>
      <c r="AW18" s="92"/>
      <c r="AX18" s="92"/>
    </row>
    <row r="19" spans="1:50" ht="43.5" customHeight="1">
      <c r="A19" s="93" t="str">
        <f>'2 CONTEXTO E IDENTIFICACIÓN'!A18</f>
        <v>R12</v>
      </c>
      <c r="B19" s="94" t="str">
        <f>+'2 CONTEXTO E IDENTIFICACIÓN'!E16</f>
        <v xml:space="preserve">  </v>
      </c>
      <c r="C19" s="128" t="str">
        <f>+'3 PROBABIL E IMPACTO INHERENTE'!E17</f>
        <v/>
      </c>
      <c r="D19" s="128" t="str">
        <f>+'3 PROBABIL E IMPACTO INHERENTE'!M17</f>
        <v/>
      </c>
      <c r="E19" s="124" t="str">
        <f>+'4 MAPA CALOR INHERENTE'!C19</f>
        <v/>
      </c>
      <c r="F19" s="124" t="str">
        <f>+'4 MAPA CALOR INHERENTE'!D19</f>
        <v/>
      </c>
      <c r="G19" s="94" t="str">
        <f>+'4 MAPA CALOR INHERENTE'!E19</f>
        <v/>
      </c>
      <c r="H19" s="123" t="str">
        <f>+'5 VALORACIÓN DEL CONTROL'!S54</f>
        <v/>
      </c>
      <c r="I19" s="95" t="str">
        <f>+'5 VALORACIÓN DEL CONTROL'!T54</f>
        <v/>
      </c>
      <c r="J19" s="124" t="str">
        <f t="shared" si="2"/>
        <v/>
      </c>
      <c r="K19" s="124" t="str">
        <f t="shared" si="3"/>
        <v/>
      </c>
      <c r="L19" s="94" t="str">
        <f t="shared" si="4"/>
        <v/>
      </c>
      <c r="M19" s="94" t="str">
        <f t="shared" si="5"/>
        <v/>
      </c>
      <c r="N19" s="94" t="str">
        <f t="shared" si="0"/>
        <v/>
      </c>
      <c r="O19" s="209"/>
      <c r="P19" s="94" t="str">
        <f t="shared" si="1"/>
        <v/>
      </c>
      <c r="Q19" s="209"/>
      <c r="R19" s="209"/>
      <c r="S19" s="210"/>
      <c r="T19" s="210"/>
      <c r="U19" s="209"/>
      <c r="V19" s="209"/>
      <c r="W19" s="209"/>
      <c r="X19" s="209"/>
      <c r="Y19" s="209"/>
      <c r="Z19" s="209"/>
      <c r="AA19" s="96"/>
      <c r="AB19" s="96"/>
      <c r="AC19" s="117"/>
      <c r="AD19" s="117"/>
      <c r="AE19" s="115"/>
      <c r="AF19" s="186"/>
      <c r="AM19" s="115"/>
      <c r="AN19" s="115"/>
      <c r="AO19" s="92"/>
      <c r="AP19" s="92"/>
      <c r="AQ19" s="92"/>
      <c r="AR19" s="100"/>
      <c r="AS19" s="100"/>
      <c r="AT19" s="100"/>
      <c r="AU19" s="100"/>
      <c r="AV19" s="100"/>
      <c r="AW19" s="92"/>
      <c r="AX19" s="92"/>
    </row>
    <row r="20" spans="1:50" ht="43.5" customHeight="1">
      <c r="A20" s="93" t="str">
        <f>'2 CONTEXTO E IDENTIFICACIÓN'!A19</f>
        <v>R13</v>
      </c>
      <c r="B20" s="94" t="str">
        <f>+'2 CONTEXTO E IDENTIFICACIÓN'!E17</f>
        <v xml:space="preserve">  </v>
      </c>
      <c r="C20" s="128" t="str">
        <f>+'3 PROBABIL E IMPACTO INHERENTE'!E18</f>
        <v/>
      </c>
      <c r="D20" s="128" t="str">
        <f>+'3 PROBABIL E IMPACTO INHERENTE'!M18</f>
        <v/>
      </c>
      <c r="E20" s="124" t="str">
        <f>+'4 MAPA CALOR INHERENTE'!C20</f>
        <v/>
      </c>
      <c r="F20" s="124" t="str">
        <f>+'4 MAPA CALOR INHERENTE'!D20</f>
        <v/>
      </c>
      <c r="G20" s="94" t="str">
        <f>+'4 MAPA CALOR INHERENTE'!E20</f>
        <v/>
      </c>
      <c r="H20" s="123" t="str">
        <f>+'5 VALORACIÓN DEL CONTROL'!S58</f>
        <v/>
      </c>
      <c r="I20" s="95" t="str">
        <f>+'5 VALORACIÓN DEL CONTROL'!T58</f>
        <v/>
      </c>
      <c r="J20" s="124" t="str">
        <f t="shared" si="2"/>
        <v/>
      </c>
      <c r="K20" s="124" t="str">
        <f t="shared" si="3"/>
        <v/>
      </c>
      <c r="L20" s="94" t="str">
        <f t="shared" si="4"/>
        <v/>
      </c>
      <c r="M20" s="94" t="str">
        <f t="shared" si="5"/>
        <v/>
      </c>
      <c r="N20" s="94" t="str">
        <f t="shared" si="0"/>
        <v/>
      </c>
      <c r="O20" s="209"/>
      <c r="P20" s="94" t="str">
        <f t="shared" si="1"/>
        <v/>
      </c>
      <c r="Q20" s="209"/>
      <c r="R20" s="209"/>
      <c r="S20" s="210"/>
      <c r="T20" s="210"/>
      <c r="U20" s="209"/>
      <c r="V20" s="209"/>
      <c r="W20" s="209"/>
      <c r="X20" s="209"/>
      <c r="Y20" s="209"/>
      <c r="Z20" s="209"/>
      <c r="AA20" s="96"/>
      <c r="AB20" s="96"/>
      <c r="AC20" s="117"/>
      <c r="AD20" s="117"/>
      <c r="AE20" s="118"/>
      <c r="AM20" s="115"/>
      <c r="AN20" s="115"/>
      <c r="AO20" s="92"/>
      <c r="AP20" s="113"/>
      <c r="AQ20" s="113"/>
      <c r="AR20" s="113"/>
      <c r="AS20" s="113"/>
      <c r="AT20" s="113"/>
      <c r="AU20" s="113"/>
      <c r="AV20" s="100"/>
      <c r="AW20" s="92"/>
      <c r="AX20" s="92"/>
    </row>
    <row r="21" spans="1:50" ht="43.5" customHeight="1">
      <c r="A21" s="93" t="str">
        <f>'2 CONTEXTO E IDENTIFICACIÓN'!A20</f>
        <v>R16</v>
      </c>
      <c r="B21" s="94" t="str">
        <f>+'2 CONTEXTO E IDENTIFICACIÓN'!E18</f>
        <v xml:space="preserve">  </v>
      </c>
      <c r="C21" s="128" t="str">
        <f>+'3 PROBABIL E IMPACTO INHERENTE'!E19</f>
        <v/>
      </c>
      <c r="D21" s="128" t="str">
        <f>+'3 PROBABIL E IMPACTO INHERENTE'!M19</f>
        <v/>
      </c>
      <c r="E21" s="124" t="str">
        <f>+'4 MAPA CALOR INHERENTE'!C21</f>
        <v/>
      </c>
      <c r="F21" s="124" t="str">
        <f>+'4 MAPA CALOR INHERENTE'!D21</f>
        <v/>
      </c>
      <c r="G21" s="94" t="str">
        <f>+'4 MAPA CALOR INHERENTE'!E21</f>
        <v/>
      </c>
      <c r="H21" s="123" t="str">
        <f>+'5 VALORACIÓN DEL CONTROL'!S62</f>
        <v/>
      </c>
      <c r="I21" s="95" t="str">
        <f>+'5 VALORACIÓN DEL CONTROL'!T62</f>
        <v/>
      </c>
      <c r="J21" s="124" t="str">
        <f t="shared" si="2"/>
        <v/>
      </c>
      <c r="K21" s="124" t="str">
        <f t="shared" si="3"/>
        <v/>
      </c>
      <c r="L21" s="94" t="str">
        <f t="shared" si="4"/>
        <v/>
      </c>
      <c r="M21" s="94" t="str">
        <f t="shared" si="5"/>
        <v/>
      </c>
      <c r="N21" s="94" t="str">
        <f t="shared" si="0"/>
        <v/>
      </c>
      <c r="O21" s="209"/>
      <c r="P21" s="94" t="str">
        <f t="shared" si="1"/>
        <v/>
      </c>
      <c r="Q21" s="209"/>
      <c r="R21" s="209"/>
      <c r="S21" s="210"/>
      <c r="T21" s="210"/>
      <c r="U21" s="209"/>
      <c r="V21" s="209"/>
      <c r="W21" s="209"/>
      <c r="X21" s="209"/>
      <c r="Y21" s="209"/>
      <c r="Z21" s="209"/>
      <c r="AA21" s="96"/>
      <c r="AB21" s="96"/>
      <c r="AC21" s="117"/>
      <c r="AD21" s="117"/>
      <c r="AO21" s="92"/>
      <c r="AP21" s="119"/>
      <c r="AQ21" s="119"/>
      <c r="AR21" s="119"/>
      <c r="AS21" s="119"/>
      <c r="AT21" s="119"/>
      <c r="AU21" s="119"/>
      <c r="AV21" s="100"/>
      <c r="AW21" s="92"/>
      <c r="AX21" s="92"/>
    </row>
    <row r="22" spans="1:50" ht="43.5" customHeight="1">
      <c r="A22" s="93" t="str">
        <f>'2 CONTEXTO E IDENTIFICACIÓN'!A21</f>
        <v>R17</v>
      </c>
      <c r="B22" s="94" t="str">
        <f>+'2 CONTEXTO E IDENTIFICACIÓN'!E19</f>
        <v xml:space="preserve">  </v>
      </c>
      <c r="C22" s="128" t="str">
        <f>+'3 PROBABIL E IMPACTO INHERENTE'!E20</f>
        <v/>
      </c>
      <c r="D22" s="128" t="str">
        <f>+'3 PROBABIL E IMPACTO INHERENTE'!M20</f>
        <v/>
      </c>
      <c r="E22" s="124" t="str">
        <f>+'4 MAPA CALOR INHERENTE'!C22</f>
        <v/>
      </c>
      <c r="F22" s="124" t="str">
        <f>+'4 MAPA CALOR INHERENTE'!D22</f>
        <v/>
      </c>
      <c r="G22" s="94" t="str">
        <f>+'4 MAPA CALOR INHERENTE'!E22</f>
        <v/>
      </c>
      <c r="H22" s="123" t="str">
        <f>+'5 VALORACIÓN DEL CONTROL'!S66</f>
        <v/>
      </c>
      <c r="I22" s="95" t="str">
        <f>+'5 VALORACIÓN DEL CONTROL'!T66</f>
        <v/>
      </c>
      <c r="J22" s="124" t="str">
        <f t="shared" si="2"/>
        <v/>
      </c>
      <c r="K22" s="124" t="str">
        <f t="shared" si="3"/>
        <v/>
      </c>
      <c r="L22" s="94" t="str">
        <f t="shared" si="4"/>
        <v/>
      </c>
      <c r="M22" s="94" t="str">
        <f t="shared" si="5"/>
        <v/>
      </c>
      <c r="N22" s="94" t="str">
        <f t="shared" si="0"/>
        <v/>
      </c>
      <c r="O22" s="209"/>
      <c r="P22" s="94" t="str">
        <f t="shared" si="1"/>
        <v/>
      </c>
      <c r="Q22" s="209"/>
      <c r="R22" s="209"/>
      <c r="S22" s="210"/>
      <c r="T22" s="210"/>
      <c r="U22" s="209"/>
      <c r="V22" s="209"/>
      <c r="W22" s="209"/>
      <c r="X22" s="209"/>
      <c r="Y22" s="209"/>
      <c r="Z22" s="209"/>
      <c r="AA22" s="96"/>
      <c r="AB22" s="96"/>
      <c r="AC22" s="117"/>
      <c r="AD22" s="117"/>
      <c r="AO22" s="92"/>
      <c r="AP22" s="113"/>
      <c r="AQ22" s="113"/>
      <c r="AR22" s="113"/>
      <c r="AS22" s="113"/>
      <c r="AT22" s="113"/>
      <c r="AU22" s="113"/>
      <c r="AV22" s="100"/>
      <c r="AW22" s="92"/>
      <c r="AX22" s="92"/>
    </row>
    <row r="23" spans="1:50" ht="43.5" customHeight="1">
      <c r="A23" s="93" t="str">
        <f>'2 CONTEXTO E IDENTIFICACIÓN'!A22</f>
        <v>R18</v>
      </c>
      <c r="B23" s="94" t="str">
        <f>+'2 CONTEXTO E IDENTIFICACIÓN'!E20</f>
        <v xml:space="preserve">  </v>
      </c>
      <c r="C23" s="128" t="str">
        <f>+'3 PROBABIL E IMPACTO INHERENTE'!E21</f>
        <v/>
      </c>
      <c r="D23" s="128" t="str">
        <f>+'3 PROBABIL E IMPACTO INHERENTE'!M21</f>
        <v/>
      </c>
      <c r="E23" s="124" t="str">
        <f>+'4 MAPA CALOR INHERENTE'!C23</f>
        <v/>
      </c>
      <c r="F23" s="124" t="str">
        <f>+'4 MAPA CALOR INHERENTE'!D23</f>
        <v/>
      </c>
      <c r="G23" s="94" t="str">
        <f>+'4 MAPA CALOR INHERENTE'!E23</f>
        <v/>
      </c>
      <c r="H23" s="123" t="str">
        <f>+'5 VALORACIÓN DEL CONTROL'!S70</f>
        <v/>
      </c>
      <c r="I23" s="95" t="str">
        <f>+'5 VALORACIÓN DEL CONTROL'!T70</f>
        <v/>
      </c>
      <c r="J23" s="124" t="str">
        <f t="shared" si="2"/>
        <v/>
      </c>
      <c r="K23" s="124" t="str">
        <f t="shared" si="3"/>
        <v/>
      </c>
      <c r="L23" s="94" t="str">
        <f t="shared" si="4"/>
        <v/>
      </c>
      <c r="M23" s="94" t="str">
        <f t="shared" si="5"/>
        <v/>
      </c>
      <c r="N23" s="94" t="str">
        <f t="shared" si="0"/>
        <v/>
      </c>
      <c r="O23" s="209"/>
      <c r="P23" s="94" t="str">
        <f t="shared" si="1"/>
        <v/>
      </c>
      <c r="Q23" s="209"/>
      <c r="R23" s="209"/>
      <c r="S23" s="210"/>
      <c r="T23" s="210"/>
      <c r="U23" s="209"/>
      <c r="V23" s="209"/>
      <c r="W23" s="209"/>
      <c r="X23" s="209"/>
      <c r="Y23" s="209"/>
      <c r="Z23" s="209"/>
      <c r="AA23" s="96"/>
      <c r="AB23" s="96"/>
      <c r="AO23" s="92"/>
      <c r="AP23" s="113"/>
      <c r="AQ23" s="113"/>
      <c r="AR23" s="113"/>
      <c r="AS23" s="113"/>
      <c r="AT23" s="113"/>
      <c r="AU23" s="113"/>
      <c r="AV23" s="100"/>
      <c r="AW23" s="92"/>
      <c r="AX23" s="92"/>
    </row>
    <row r="24" spans="1:50" ht="43.5" customHeight="1">
      <c r="A24" s="93" t="str">
        <f>'2 CONTEXTO E IDENTIFICACIÓN'!A23</f>
        <v>R19</v>
      </c>
      <c r="B24" s="94" t="str">
        <f>+'2 CONTEXTO E IDENTIFICACIÓN'!E21</f>
        <v xml:space="preserve">  </v>
      </c>
      <c r="C24" s="128" t="str">
        <f>+'3 PROBABIL E IMPACTO INHERENTE'!E22</f>
        <v/>
      </c>
      <c r="D24" s="128" t="str">
        <f>+'3 PROBABIL E IMPACTO INHERENTE'!M22</f>
        <v/>
      </c>
      <c r="E24" s="124" t="str">
        <f>+'4 MAPA CALOR INHERENTE'!C24</f>
        <v/>
      </c>
      <c r="F24" s="124" t="str">
        <f>+'4 MAPA CALOR INHERENTE'!D24</f>
        <v/>
      </c>
      <c r="G24" s="94" t="str">
        <f>+'4 MAPA CALOR INHERENTE'!E24</f>
        <v/>
      </c>
      <c r="H24" s="123" t="str">
        <f>+'5 VALORACIÓN DEL CONTROL'!S74</f>
        <v/>
      </c>
      <c r="I24" s="95" t="str">
        <f>+'5 VALORACIÓN DEL CONTROL'!T74</f>
        <v/>
      </c>
      <c r="J24" s="124" t="str">
        <f t="shared" si="2"/>
        <v/>
      </c>
      <c r="K24" s="124" t="str">
        <f t="shared" si="3"/>
        <v/>
      </c>
      <c r="L24" s="94" t="str">
        <f t="shared" si="4"/>
        <v/>
      </c>
      <c r="M24" s="94" t="str">
        <f t="shared" si="5"/>
        <v/>
      </c>
      <c r="N24" s="94" t="str">
        <f t="shared" si="0"/>
        <v/>
      </c>
      <c r="O24" s="209"/>
      <c r="P24" s="94" t="str">
        <f t="shared" si="1"/>
        <v/>
      </c>
      <c r="Q24" s="209"/>
      <c r="R24" s="209"/>
      <c r="S24" s="210"/>
      <c r="T24" s="210"/>
      <c r="U24" s="209"/>
      <c r="V24" s="209"/>
      <c r="W24" s="209"/>
      <c r="X24" s="209"/>
      <c r="Y24" s="209"/>
      <c r="Z24" s="209"/>
      <c r="AA24" s="96"/>
      <c r="AB24" s="96"/>
    </row>
    <row r="25" spans="1:50" ht="43.5" customHeight="1">
      <c r="A25" s="93" t="str">
        <f>'2 CONTEXTO E IDENTIFICACIÓN'!A24</f>
        <v>R20</v>
      </c>
      <c r="B25" s="94" t="str">
        <f>+'2 CONTEXTO E IDENTIFICACIÓN'!E22</f>
        <v xml:space="preserve">  </v>
      </c>
      <c r="C25" s="128" t="str">
        <f>+'3 PROBABIL E IMPACTO INHERENTE'!E23</f>
        <v/>
      </c>
      <c r="D25" s="128" t="str">
        <f>+'3 PROBABIL E IMPACTO INHERENTE'!M23</f>
        <v/>
      </c>
      <c r="E25" s="124" t="str">
        <f>+'4 MAPA CALOR INHERENTE'!C25</f>
        <v/>
      </c>
      <c r="F25" s="124" t="str">
        <f>+'4 MAPA CALOR INHERENTE'!D25</f>
        <v/>
      </c>
      <c r="G25" s="94" t="str">
        <f>+'4 MAPA CALOR INHERENTE'!E25</f>
        <v/>
      </c>
      <c r="H25" s="123" t="str">
        <f>+'5 VALORACIÓN DEL CONTROL'!S78</f>
        <v/>
      </c>
      <c r="I25" s="95" t="str">
        <f>+'5 VALORACIÓN DEL CONTROL'!T78</f>
        <v/>
      </c>
      <c r="J25" s="124" t="str">
        <f t="shared" si="2"/>
        <v/>
      </c>
      <c r="K25" s="124" t="str">
        <f t="shared" si="3"/>
        <v/>
      </c>
      <c r="L25" s="94" t="str">
        <f t="shared" si="4"/>
        <v/>
      </c>
      <c r="M25" s="94" t="str">
        <f t="shared" si="5"/>
        <v/>
      </c>
      <c r="N25" s="94" t="str">
        <f t="shared" si="0"/>
        <v/>
      </c>
      <c r="O25" s="209"/>
      <c r="P25" s="94" t="str">
        <f t="shared" si="1"/>
        <v/>
      </c>
      <c r="Q25" s="209"/>
      <c r="R25" s="209"/>
      <c r="S25" s="210"/>
      <c r="T25" s="210"/>
      <c r="U25" s="209"/>
      <c r="V25" s="209"/>
      <c r="W25" s="209"/>
      <c r="X25" s="209"/>
      <c r="Y25" s="209"/>
      <c r="Z25" s="209"/>
      <c r="AA25" s="96"/>
      <c r="AB25" s="96"/>
    </row>
    <row r="26" spans="1:50" ht="43.5" customHeight="1">
      <c r="A26" s="93"/>
      <c r="B26" s="94" t="str">
        <f>+'2 CONTEXTO E IDENTIFICACIÓN'!E23</f>
        <v xml:space="preserve">  </v>
      </c>
      <c r="C26" s="128" t="str">
        <f>+'3 PROBABIL E IMPACTO INHERENTE'!E24</f>
        <v/>
      </c>
      <c r="D26" s="128" t="str">
        <f>+'3 PROBABIL E IMPACTO INHERENTE'!M24</f>
        <v/>
      </c>
      <c r="E26" s="124" t="str">
        <f>+'4 MAPA CALOR INHERENTE'!C26</f>
        <v/>
      </c>
      <c r="F26" s="124" t="str">
        <f>+'4 MAPA CALOR INHERENTE'!D26</f>
        <v/>
      </c>
      <c r="G26" s="94" t="str">
        <f>+'4 MAPA CALOR INHERENTE'!E26</f>
        <v/>
      </c>
      <c r="H26" s="123" t="str">
        <f>+'5 VALORACIÓN DEL CONTROL'!S82</f>
        <v/>
      </c>
      <c r="I26" s="95" t="str">
        <f>+'5 VALORACIÓN DEL CONTROL'!T82</f>
        <v/>
      </c>
      <c r="J26" s="124" t="str">
        <f t="shared" si="2"/>
        <v/>
      </c>
      <c r="K26" s="124" t="str">
        <f t="shared" si="3"/>
        <v/>
      </c>
      <c r="L26" s="94" t="str">
        <f t="shared" si="4"/>
        <v/>
      </c>
      <c r="M26" s="94" t="str">
        <f t="shared" si="5"/>
        <v/>
      </c>
      <c r="N26" s="94" t="str">
        <f t="shared" si="0"/>
        <v/>
      </c>
      <c r="O26" s="209"/>
      <c r="P26" s="94" t="str">
        <f t="shared" si="1"/>
        <v/>
      </c>
      <c r="Q26" s="209"/>
      <c r="R26" s="209"/>
      <c r="S26" s="210"/>
      <c r="T26" s="210"/>
      <c r="U26" s="209"/>
      <c r="V26" s="209"/>
      <c r="W26" s="209"/>
      <c r="X26" s="209"/>
      <c r="Y26" s="209"/>
      <c r="Z26" s="209"/>
      <c r="AA26" s="96"/>
      <c r="AB26" s="96"/>
    </row>
    <row r="27" spans="1:50" ht="43.5" customHeight="1">
      <c r="A27" s="93"/>
      <c r="B27" s="94" t="str">
        <f>+'2 CONTEXTO E IDENTIFICACIÓN'!E24</f>
        <v xml:space="preserve">  </v>
      </c>
      <c r="C27" s="128" t="str">
        <f>+'3 PROBABIL E IMPACTO INHERENTE'!E25</f>
        <v/>
      </c>
      <c r="D27" s="128" t="str">
        <f>+'3 PROBABIL E IMPACTO INHERENTE'!M25</f>
        <v/>
      </c>
      <c r="E27" s="124" t="str">
        <f>+'4 MAPA CALOR INHERENTE'!C27</f>
        <v/>
      </c>
      <c r="F27" s="124" t="str">
        <f>+'4 MAPA CALOR INHERENTE'!D27</f>
        <v/>
      </c>
      <c r="G27" s="94" t="str">
        <f>+'4 MAPA CALOR INHERENTE'!E27</f>
        <v/>
      </c>
      <c r="H27" s="123" t="str">
        <f>+'5 VALORACIÓN DEL CONTROL'!S86</f>
        <v/>
      </c>
      <c r="I27" s="95" t="str">
        <f>+'5 VALORACIÓN DEL CONTROL'!T86</f>
        <v/>
      </c>
      <c r="J27" s="124" t="str">
        <f t="shared" si="2"/>
        <v/>
      </c>
      <c r="K27" s="124" t="str">
        <f t="shared" si="3"/>
        <v/>
      </c>
      <c r="L27" s="94" t="str">
        <f t="shared" si="4"/>
        <v/>
      </c>
      <c r="M27" s="94" t="str">
        <f t="shared" si="5"/>
        <v/>
      </c>
      <c r="N27" s="94" t="str">
        <f t="shared" si="0"/>
        <v/>
      </c>
      <c r="O27" s="209"/>
      <c r="P27" s="94" t="str">
        <f t="shared" si="1"/>
        <v/>
      </c>
      <c r="Q27" s="209"/>
      <c r="R27" s="209"/>
      <c r="S27" s="210"/>
      <c r="T27" s="210"/>
      <c r="U27" s="209"/>
      <c r="V27" s="209"/>
      <c r="W27" s="209"/>
      <c r="X27" s="209"/>
      <c r="Y27" s="209"/>
      <c r="Z27" s="209"/>
      <c r="AA27" s="96"/>
      <c r="AB27" s="96"/>
    </row>
    <row r="28" spans="1:50" ht="14.45" customHeight="1">
      <c r="B28" s="79"/>
      <c r="C28" s="79"/>
      <c r="D28" s="79"/>
      <c r="G28" s="79"/>
      <c r="I28" s="79"/>
      <c r="L28" s="79"/>
      <c r="M28" s="79"/>
      <c r="N28" s="79"/>
      <c r="O28" s="79"/>
      <c r="P28" s="79"/>
      <c r="Q28" s="79"/>
      <c r="R28" s="79"/>
      <c r="S28" s="129"/>
      <c r="T28" s="129"/>
      <c r="U28" s="79"/>
      <c r="V28" s="79"/>
      <c r="W28" s="79"/>
      <c r="X28" s="79"/>
      <c r="Y28" s="79"/>
      <c r="Z28" s="79"/>
      <c r="AA28" s="79"/>
      <c r="AB28" s="79"/>
      <c r="AM28" s="84"/>
      <c r="AN28" s="84"/>
      <c r="AO28" s="84"/>
      <c r="AP28" s="84"/>
      <c r="AQ28" s="84"/>
      <c r="AR28" s="79"/>
      <c r="AS28" s="79"/>
      <c r="AT28" s="79"/>
      <c r="AU28" s="79"/>
      <c r="AV28" s="79"/>
    </row>
    <row r="29" spans="1:50" ht="39" customHeight="1">
      <c r="B29" s="79"/>
      <c r="C29" s="79"/>
      <c r="D29" s="79"/>
      <c r="G29" s="79"/>
      <c r="I29" s="79"/>
      <c r="L29" s="79"/>
      <c r="M29" s="79"/>
      <c r="N29" s="79"/>
      <c r="O29" s="79"/>
      <c r="P29" s="79"/>
      <c r="Q29" s="79"/>
      <c r="R29" s="79"/>
      <c r="S29" s="129"/>
      <c r="T29" s="129"/>
      <c r="U29" s="79"/>
      <c r="V29" s="79"/>
      <c r="W29" s="79"/>
      <c r="X29" s="79"/>
      <c r="Y29" s="79"/>
      <c r="Z29" s="79"/>
      <c r="AA29" s="79"/>
      <c r="AB29" s="79"/>
      <c r="AM29" s="84"/>
      <c r="AN29" s="84"/>
      <c r="AO29" s="84"/>
      <c r="AP29" s="84"/>
      <c r="AQ29" s="84"/>
      <c r="AR29" s="79"/>
      <c r="AS29" s="79"/>
      <c r="AT29" s="79"/>
      <c r="AU29" s="79"/>
      <c r="AV29" s="79"/>
    </row>
    <row r="30" spans="1:50" ht="19.5" customHeight="1">
      <c r="B30" s="79"/>
      <c r="C30" s="79"/>
      <c r="D30" s="79"/>
      <c r="G30" s="79"/>
      <c r="I30" s="79"/>
      <c r="L30" s="79"/>
      <c r="M30" s="79"/>
      <c r="N30" s="79"/>
      <c r="O30" s="79"/>
      <c r="P30" s="79"/>
      <c r="Q30" s="79"/>
      <c r="R30" s="79"/>
      <c r="S30" s="129"/>
      <c r="T30" s="129"/>
      <c r="U30" s="79"/>
      <c r="V30" s="79"/>
      <c r="W30" s="79"/>
      <c r="X30" s="79"/>
      <c r="Y30" s="79"/>
      <c r="Z30" s="79"/>
      <c r="AA30" s="79"/>
      <c r="AB30" s="79"/>
      <c r="AM30" s="84"/>
      <c r="AN30" s="84"/>
      <c r="AO30" s="84"/>
      <c r="AP30" s="84"/>
      <c r="AQ30" s="84"/>
      <c r="AR30" s="79"/>
      <c r="AS30" s="79"/>
      <c r="AT30" s="79"/>
      <c r="AU30" s="79"/>
      <c r="AV30" s="79"/>
    </row>
    <row r="31" spans="1:50" ht="19.5" customHeight="1">
      <c r="B31" s="79"/>
      <c r="C31" s="79"/>
      <c r="D31" s="79"/>
      <c r="G31" s="79"/>
      <c r="I31" s="79"/>
      <c r="L31" s="79"/>
      <c r="M31" s="79"/>
      <c r="N31" s="79"/>
      <c r="O31" s="79"/>
      <c r="P31" s="79"/>
      <c r="Q31" s="79"/>
      <c r="R31" s="79"/>
      <c r="S31" s="129"/>
      <c r="T31" s="129"/>
      <c r="U31" s="79"/>
      <c r="V31" s="79"/>
      <c r="W31" s="79"/>
      <c r="X31" s="79"/>
      <c r="Y31" s="79"/>
      <c r="Z31" s="79"/>
      <c r="AA31" s="79"/>
      <c r="AB31" s="79"/>
      <c r="AM31" s="84"/>
      <c r="AN31" s="84"/>
      <c r="AO31" s="84"/>
      <c r="AP31" s="84"/>
      <c r="AQ31" s="84"/>
      <c r="AR31" s="79"/>
      <c r="AS31" s="79"/>
      <c r="AT31" s="79"/>
      <c r="AU31" s="79"/>
      <c r="AV31" s="79"/>
    </row>
    <row r="32" spans="1:50" ht="19.5" customHeight="1">
      <c r="B32" s="79"/>
      <c r="C32" s="79"/>
      <c r="D32" s="79"/>
      <c r="G32" s="79"/>
      <c r="I32" s="79"/>
      <c r="L32" s="79"/>
      <c r="M32" s="79"/>
      <c r="N32" s="79"/>
      <c r="O32" s="79"/>
      <c r="P32" s="79"/>
      <c r="Q32" s="79"/>
      <c r="R32" s="79"/>
      <c r="S32" s="129"/>
      <c r="T32" s="129"/>
      <c r="U32" s="79"/>
      <c r="V32" s="79"/>
      <c r="W32" s="79"/>
      <c r="X32" s="79"/>
      <c r="Y32" s="79"/>
      <c r="Z32" s="79"/>
      <c r="AA32" s="79"/>
      <c r="AB32" s="79"/>
      <c r="AM32" s="84"/>
      <c r="AN32" s="84"/>
      <c r="AO32" s="84"/>
      <c r="AP32" s="84"/>
      <c r="AQ32" s="84"/>
      <c r="AR32" s="79"/>
      <c r="AS32" s="79"/>
      <c r="AT32" s="79"/>
      <c r="AU32" s="79"/>
      <c r="AV32" s="79"/>
    </row>
    <row r="33" spans="5:43" s="79" customFormat="1" ht="19.5" customHeight="1">
      <c r="E33" s="125"/>
      <c r="F33" s="125"/>
      <c r="H33" s="84"/>
      <c r="J33" s="125"/>
      <c r="K33" s="125"/>
      <c r="S33" s="129"/>
      <c r="T33" s="129"/>
      <c r="AM33" s="84"/>
      <c r="AN33" s="84"/>
      <c r="AO33" s="84"/>
      <c r="AP33" s="84"/>
      <c r="AQ33" s="84"/>
    </row>
    <row r="34" spans="5:43" s="79" customFormat="1" ht="19.5" customHeight="1">
      <c r="E34" s="125"/>
      <c r="F34" s="125"/>
      <c r="H34" s="84"/>
      <c r="J34" s="125"/>
      <c r="K34" s="125"/>
      <c r="S34" s="129"/>
      <c r="T34" s="129"/>
      <c r="AM34" s="84"/>
      <c r="AN34" s="84"/>
      <c r="AO34" s="84"/>
      <c r="AP34" s="84"/>
      <c r="AQ34" s="84"/>
    </row>
  </sheetData>
  <sheetProtection formatCells="0" formatColumns="0" formatRows="0" sort="0" autoFilter="0" pivotTables="0"/>
  <dataConsolidate/>
  <mergeCells count="9">
    <mergeCell ref="B1:C1"/>
    <mergeCell ref="AC8:AC12"/>
    <mergeCell ref="E6:G6"/>
    <mergeCell ref="AF4:AJ4"/>
    <mergeCell ref="J6:L6"/>
    <mergeCell ref="U6:W6"/>
    <mergeCell ref="Q6:T6"/>
    <mergeCell ref="B3:D3"/>
    <mergeCell ref="B4:D4"/>
  </mergeCells>
  <conditionalFormatting sqref="E8:E27">
    <cfRule type="cellIs" dxfId="31" priority="6" operator="equal">
      <formula>$AE$12</formula>
    </cfRule>
    <cfRule type="cellIs" dxfId="30" priority="7" operator="equal">
      <formula>$AE$11</formula>
    </cfRule>
    <cfRule type="cellIs" dxfId="29" priority="8" operator="equal">
      <formula>$AE$10</formula>
    </cfRule>
    <cfRule type="cellIs" dxfId="28" priority="9" operator="equal">
      <formula>$AE$9</formula>
    </cfRule>
    <cfRule type="cellIs" dxfId="27" priority="10" operator="equal">
      <formula>$AE$8</formula>
    </cfRule>
  </conditionalFormatting>
  <conditionalFormatting sqref="F8:F27">
    <cfRule type="cellIs" dxfId="26" priority="1" operator="equal">
      <formula>$AF$7</formula>
    </cfRule>
    <cfRule type="cellIs" dxfId="25" priority="2" operator="equal">
      <formula>$AG$7</formula>
    </cfRule>
    <cfRule type="cellIs" dxfId="24" priority="3" operator="equal">
      <formula>$AH$7</formula>
    </cfRule>
    <cfRule type="cellIs" dxfId="23" priority="4" operator="equal">
      <formula>$AI$7</formula>
    </cfRule>
    <cfRule type="cellIs" dxfId="22" priority="5" operator="equal">
      <formula>$AJ$7</formula>
    </cfRule>
  </conditionalFormatting>
  <conditionalFormatting sqref="G8:G27">
    <cfRule type="cellIs" dxfId="21" priority="11" operator="equal">
      <formula>$AF$15</formula>
    </cfRule>
    <cfRule type="cellIs" dxfId="20" priority="12" operator="equal">
      <formula>$AF$16</formula>
    </cfRule>
    <cfRule type="cellIs" dxfId="19" priority="13" operator="equal">
      <formula>$AF$17</formula>
    </cfRule>
    <cfRule type="cellIs" dxfId="18" priority="14" operator="equal">
      <formula>$AF$18</formula>
    </cfRule>
  </conditionalFormatting>
  <conditionalFormatting sqref="I8:J27">
    <cfRule type="cellIs" dxfId="17" priority="15" operator="equal">
      <formula>$AE$12</formula>
    </cfRule>
    <cfRule type="cellIs" dxfId="16" priority="16" operator="equal">
      <formula>$AE$11</formula>
    </cfRule>
    <cfRule type="cellIs" dxfId="15" priority="17" operator="equal">
      <formula>$AE$10</formula>
    </cfRule>
    <cfRule type="cellIs" dxfId="14" priority="18" operator="equal">
      <formula>$AE$9</formula>
    </cfRule>
    <cfRule type="cellIs" dxfId="13" priority="19" operator="equal">
      <formula>$AE$8</formula>
    </cfRule>
  </conditionalFormatting>
  <conditionalFormatting sqref="K8:K27">
    <cfRule type="cellIs" dxfId="12" priority="20" operator="equal">
      <formula>$AF$7</formula>
    </cfRule>
    <cfRule type="cellIs" dxfId="11" priority="21" operator="equal">
      <formula>$AG$7</formula>
    </cfRule>
    <cfRule type="cellIs" dxfId="10" priority="22" operator="equal">
      <formula>$AH$7</formula>
    </cfRule>
    <cfRule type="cellIs" dxfId="9" priority="23" operator="equal">
      <formula>$AI$7</formula>
    </cfRule>
    <cfRule type="cellIs" dxfId="8" priority="24" operator="equal">
      <formula>$AJ$7</formula>
    </cfRule>
  </conditionalFormatting>
  <conditionalFormatting sqref="L8:L27">
    <cfRule type="cellIs" dxfId="7" priority="30" operator="equal">
      <formula>$AF$15</formula>
    </cfRule>
    <cfRule type="cellIs" dxfId="6" priority="31" operator="equal">
      <formula>$AF$16</formula>
    </cfRule>
    <cfRule type="cellIs" dxfId="5" priority="32" operator="equal">
      <formula>$AF$17</formula>
    </cfRule>
    <cfRule type="cellIs" dxfId="4" priority="33" operator="equal">
      <formula>$AF$18</formula>
    </cfRule>
  </conditionalFormatting>
  <dataValidations disablePrompts="1" count="4">
    <dataValidation type="list" allowBlank="1" showInputMessage="1" showErrorMessage="1" sqref="JP8:JV15" xr:uid="{00000000-0002-0000-07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O7" xr:uid="{00000000-0002-0000-0700-000001000000}"/>
    <dataValidation allowBlank="1" showInputMessage="1" showErrorMessage="1" prompt="Es la materialización del riesgo y las consecuencias de su aparición. Su escala es: 5 bajo impacto, 10 medio, 20 alto impacto._x000a_" sqref="JP7:JV7" xr:uid="{00000000-0002-0000-0700-000002000000}"/>
    <dataValidation type="list" allowBlank="1" showInputMessage="1" showErrorMessage="1" sqref="O8:O27" xr:uid="{00000000-0002-0000-0700-000003000000}">
      <formula1>INDIRECT($N8)</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oddFooter>&amp;LMatriz de propiedad y autoría de: Olga Yaneth Aragón Sánchez</oddFooter>
  </headerFooter>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700-000004000000}">
          <x14:formula1>
            <xm:f>'11 FORMULAS'!$V$3:$V$6</xm:f>
          </x14:formula1>
          <xm:sqref>Z13:Z27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20"/>
  <sheetViews>
    <sheetView showGridLines="0" zoomScale="85" zoomScaleNormal="85" workbookViewId="0">
      <selection activeCell="E1" sqref="E1:I1"/>
    </sheetView>
  </sheetViews>
  <sheetFormatPr baseColWidth="10" defaultColWidth="10.85546875" defaultRowHeight="15"/>
  <cols>
    <col min="1" max="1" width="23.42578125" customWidth="1"/>
    <col min="2" max="2" width="24.7109375" customWidth="1"/>
    <col min="3" max="3" width="18.85546875" customWidth="1"/>
    <col min="4" max="4" width="24.28515625" customWidth="1"/>
    <col min="5" max="5" width="13.42578125" customWidth="1"/>
    <col min="6" max="6" width="14.5703125" customWidth="1"/>
  </cols>
  <sheetData>
    <row r="1" spans="1:11" s="9" customFormat="1" ht="37.5" customHeight="1">
      <c r="A1" s="339" t="e" vm="1">
        <v>#VALUE!</v>
      </c>
      <c r="B1" s="349" t="s">
        <v>301</v>
      </c>
      <c r="C1" s="349"/>
      <c r="D1" s="347" t="e" vm="2">
        <v>#VALUE!</v>
      </c>
      <c r="F1" s="226"/>
      <c r="G1" s="227"/>
      <c r="H1" s="20"/>
      <c r="I1" s="20"/>
    </row>
    <row r="2" spans="1:11" s="9" customFormat="1" ht="8.25" customHeight="1">
      <c r="A2" s="22"/>
      <c r="B2" s="22"/>
      <c r="C2" s="22"/>
      <c r="D2" s="49"/>
      <c r="F2" s="53"/>
    </row>
    <row r="3" spans="1:11" s="10" customFormat="1" ht="14.45" customHeight="1">
      <c r="A3" s="25" t="s">
        <v>143</v>
      </c>
      <c r="B3" s="359" t="str">
        <f>+IF('2 CONTEXTO E IDENTIFICACIÓN'!$B$3="","",'2 CONTEXTO E IDENTIFICACIÓN'!$B$3)</f>
        <v xml:space="preserve">GESTIÓN COMERCIAL </v>
      </c>
      <c r="C3" s="359"/>
      <c r="D3" s="359"/>
      <c r="E3" s="131"/>
      <c r="F3" s="132"/>
    </row>
    <row r="4" spans="1:11" ht="15.75" thickBot="1">
      <c r="A4" s="24"/>
      <c r="B4" s="360" t="str">
        <f>+IF('2 CONTEXTO E IDENTIFICACIÓN'!$D$3="","",'2 CONTEXTO E IDENTIFICACIÓN'!$D$3)</f>
        <v/>
      </c>
      <c r="C4" s="360"/>
      <c r="D4" s="360"/>
    </row>
    <row r="5" spans="1:11" ht="15.75" thickBot="1">
      <c r="A5" s="492" t="s">
        <v>40</v>
      </c>
      <c r="B5" s="493"/>
      <c r="C5" s="493"/>
      <c r="D5" s="493"/>
      <c r="E5" s="493"/>
      <c r="F5" s="493"/>
      <c r="G5" s="493"/>
      <c r="H5" s="493"/>
      <c r="I5" s="493"/>
      <c r="J5" s="493"/>
      <c r="K5" s="494"/>
    </row>
    <row r="6" spans="1:11" ht="6" customHeight="1" thickBot="1">
      <c r="A6" s="492"/>
      <c r="B6" s="493"/>
      <c r="C6" s="493"/>
      <c r="D6" s="493"/>
      <c r="E6" s="493"/>
      <c r="F6" s="493"/>
      <c r="G6" s="493"/>
      <c r="H6" s="493"/>
      <c r="I6" s="493"/>
      <c r="J6" s="493"/>
      <c r="K6" s="494"/>
    </row>
    <row r="7" spans="1:11" ht="34.5" customHeight="1">
      <c r="A7" s="495" t="s">
        <v>41</v>
      </c>
      <c r="B7" s="496"/>
      <c r="C7" s="496"/>
      <c r="D7" s="496"/>
      <c r="E7" s="496"/>
      <c r="F7" s="496"/>
      <c r="G7" s="496"/>
      <c r="H7" s="496"/>
      <c r="I7" s="496"/>
      <c r="J7" s="496"/>
      <c r="K7" s="497"/>
    </row>
    <row r="8" spans="1:11" ht="18.75" customHeight="1">
      <c r="A8" s="501" t="s">
        <v>20</v>
      </c>
      <c r="B8" s="502"/>
      <c r="C8" s="502"/>
      <c r="D8" s="502"/>
      <c r="E8" s="502"/>
      <c r="F8" s="502"/>
      <c r="G8" s="502"/>
      <c r="H8" s="502"/>
      <c r="I8" s="502"/>
      <c r="J8" s="502"/>
      <c r="K8" s="503"/>
    </row>
    <row r="9" spans="1:11" ht="34.5" customHeight="1">
      <c r="A9" s="498" t="s">
        <v>21</v>
      </c>
      <c r="B9" s="499"/>
      <c r="C9" s="499"/>
      <c r="D9" s="499"/>
      <c r="E9" s="499"/>
      <c r="F9" s="499"/>
      <c r="G9" s="499"/>
      <c r="H9" s="499"/>
      <c r="I9" s="499"/>
      <c r="J9" s="499"/>
      <c r="K9" s="500"/>
    </row>
    <row r="10" spans="1:11" ht="50.25" customHeight="1" thickBot="1">
      <c r="A10" s="489" t="s">
        <v>108</v>
      </c>
      <c r="B10" s="490"/>
      <c r="C10" s="490"/>
      <c r="D10" s="490"/>
      <c r="E10" s="490"/>
      <c r="F10" s="490"/>
      <c r="G10" s="490"/>
      <c r="H10" s="490"/>
      <c r="I10" s="490"/>
      <c r="J10" s="490"/>
      <c r="K10" s="491"/>
    </row>
    <row r="11" spans="1:11">
      <c r="A11" s="133"/>
      <c r="B11" s="133"/>
      <c r="C11" s="133"/>
      <c r="D11" s="133"/>
      <c r="E11" s="133"/>
      <c r="F11" s="133"/>
      <c r="G11" s="133"/>
      <c r="H11" s="133"/>
      <c r="I11" s="133"/>
      <c r="J11" s="133"/>
      <c r="K11" s="133"/>
    </row>
    <row r="12" spans="1:11" s="135" customFormat="1" ht="38.25">
      <c r="A12" s="134"/>
      <c r="B12" s="486" t="s">
        <v>27</v>
      </c>
      <c r="C12" s="487"/>
      <c r="D12" s="488" t="s">
        <v>28</v>
      </c>
      <c r="E12" s="488"/>
      <c r="G12" s="85" t="s">
        <v>78</v>
      </c>
    </row>
    <row r="13" spans="1:11" ht="30">
      <c r="A13" s="311" t="s">
        <v>22</v>
      </c>
      <c r="B13" s="312">
        <f>+COUNTIF('8 MAPA RIESGOS'!$G$8:$G$27,G13)</f>
        <v>0</v>
      </c>
      <c r="C13" s="313">
        <f>+B13/$B$17</f>
        <v>0</v>
      </c>
      <c r="D13" s="312">
        <f>+COUNTIF('8 MAPA RIESGOS'!$L$8:$L$27,G13)</f>
        <v>0</v>
      </c>
      <c r="E13" s="313">
        <f>+D13/$D$17</f>
        <v>0</v>
      </c>
      <c r="G13" s="114" t="s">
        <v>74</v>
      </c>
    </row>
    <row r="14" spans="1:11" ht="30">
      <c r="A14" s="311" t="s">
        <v>23</v>
      </c>
      <c r="B14" s="312">
        <f>+COUNTIF('8 MAPA RIESGOS'!$G$8:$G$27,G14)</f>
        <v>0</v>
      </c>
      <c r="C14" s="313">
        <f t="shared" ref="C14:C17" si="0">+B14/$B$17</f>
        <v>0</v>
      </c>
      <c r="D14" s="312">
        <f>+COUNTIF('8 MAPA RIESGOS'!$L$8:$L$27,G14)</f>
        <v>0</v>
      </c>
      <c r="E14" s="313">
        <f t="shared" ref="E14:E17" si="1">+D14/$D$17</f>
        <v>0</v>
      </c>
      <c r="G14" s="97" t="s">
        <v>75</v>
      </c>
    </row>
    <row r="15" spans="1:11" ht="30">
      <c r="A15" s="311" t="s">
        <v>24</v>
      </c>
      <c r="B15" s="312">
        <f>+COUNTIF('8 MAPA RIESGOS'!$G$8:$G$27,G15)</f>
        <v>6</v>
      </c>
      <c r="C15" s="313">
        <f t="shared" si="0"/>
        <v>1</v>
      </c>
      <c r="D15" s="312">
        <f>+COUNTIF('8 MAPA RIESGOS'!$L$8:$L$27,G15)</f>
        <v>4</v>
      </c>
      <c r="E15" s="313">
        <f t="shared" si="1"/>
        <v>0.66666666666666663</v>
      </c>
      <c r="G15" s="101" t="s">
        <v>5</v>
      </c>
    </row>
    <row r="16" spans="1:11" ht="30">
      <c r="A16" s="311" t="s">
        <v>25</v>
      </c>
      <c r="B16" s="312">
        <f>+COUNTIF('8 MAPA RIESGOS'!$G$8:$G$27,G16)</f>
        <v>0</v>
      </c>
      <c r="C16" s="313">
        <f t="shared" si="0"/>
        <v>0</v>
      </c>
      <c r="D16" s="312">
        <f>+COUNTIF('8 MAPA RIESGOS'!$L$8:$L$27,G16)</f>
        <v>2</v>
      </c>
      <c r="E16" s="313">
        <f t="shared" si="1"/>
        <v>0.33333333333333331</v>
      </c>
      <c r="G16" s="105" t="s">
        <v>76</v>
      </c>
    </row>
    <row r="17" spans="1:5">
      <c r="A17" s="136" t="s">
        <v>26</v>
      </c>
      <c r="B17" s="312">
        <f>+SUM(B13:B16)</f>
        <v>6</v>
      </c>
      <c r="C17" s="313">
        <f t="shared" si="0"/>
        <v>1</v>
      </c>
      <c r="D17" s="312">
        <f>+SUM(D13:D16)</f>
        <v>6</v>
      </c>
      <c r="E17" s="313">
        <f t="shared" si="1"/>
        <v>1</v>
      </c>
    </row>
    <row r="19" spans="1:5" s="137" customFormat="1">
      <c r="B19" s="138" t="s">
        <v>27</v>
      </c>
      <c r="D19" s="138" t="s">
        <v>28</v>
      </c>
    </row>
    <row r="20" spans="1:5" s="137" customFormat="1" ht="41.45" customHeight="1">
      <c r="B20" s="139" t="str">
        <f>+IF((B13/B17)&gt;=0.2,G13,+IF(((B13/B17)+(B14/B17))&gt;=0.3,G14,+IF(((B13/B17)+(B14/B17)+(B15/B17))&gt;=0.4,G15,+IF((B13/B17)+(B14/B17)+(B15/B17)+(B16/B17)&gt;=0.5,G16,""))))</f>
        <v>Moderado</v>
      </c>
      <c r="D20" s="139" t="str">
        <f>+IF((D13/D17)&gt;=0.2,G13,+IF(((D13/D17)+(D14/D17))&gt;=0.3,G14,+IF(((D13/D17)+(D14/D17)+(D15/D17))&gt;=0.4,G15,+IF((D13/D17)+(D14/D17)+(D15/D17)+(D16/D17)&gt;=0.5,G16,""))))</f>
        <v>Moderado</v>
      </c>
    </row>
  </sheetData>
  <sheetProtection formatCells="0" formatColumns="0" formatRows="0"/>
  <mergeCells count="11">
    <mergeCell ref="B1:C1"/>
    <mergeCell ref="B12:C12"/>
    <mergeCell ref="D12:E12"/>
    <mergeCell ref="A10:K10"/>
    <mergeCell ref="A5:K5"/>
    <mergeCell ref="B3:D3"/>
    <mergeCell ref="B4:D4"/>
    <mergeCell ref="A6:K6"/>
    <mergeCell ref="A7:K7"/>
    <mergeCell ref="A9:K9"/>
    <mergeCell ref="A8:K8"/>
  </mergeCells>
  <conditionalFormatting sqref="B20:D20">
    <cfRule type="containsText" dxfId="3" priority="1" operator="containsText" text="Bajo">
      <formula>NOT(ISERROR(SEARCH("Bajo",B20)))</formula>
    </cfRule>
    <cfRule type="containsText" dxfId="2" priority="2" operator="containsText" text="Moderado">
      <formula>NOT(ISERROR(SEARCH("Moderado",B20)))</formula>
    </cfRule>
    <cfRule type="containsText" dxfId="1" priority="3" operator="containsText" text="Alto">
      <formula>NOT(ISERROR(SEARCH("Alto",B20)))</formula>
    </cfRule>
    <cfRule type="containsText" dxfId="0" priority="4" operator="containsText" text="Extremo">
      <formula>NOT(ISERROR(SEARCH("Extremo",B20)))</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26"/>
  <sheetViews>
    <sheetView zoomScale="70" zoomScaleNormal="70" workbookViewId="0">
      <selection sqref="A1:B1"/>
    </sheetView>
  </sheetViews>
  <sheetFormatPr baseColWidth="10" defaultColWidth="10.85546875" defaultRowHeight="12.75"/>
  <cols>
    <col min="1" max="1" width="32.140625" style="140" customWidth="1"/>
    <col min="2" max="2" width="38.42578125" style="140" bestFit="1" customWidth="1"/>
    <col min="3" max="3" width="21.7109375" style="140" customWidth="1"/>
    <col min="4" max="4" width="10.85546875" style="140"/>
    <col min="5" max="5" width="20.42578125" style="140" customWidth="1"/>
    <col min="6" max="6" width="16.5703125" style="140" customWidth="1"/>
    <col min="7" max="7" width="10.85546875" style="140"/>
    <col min="8" max="8" width="16" style="140" customWidth="1"/>
    <col min="9" max="9" width="21" style="140" customWidth="1"/>
    <col min="10" max="10" width="10.85546875" style="140"/>
    <col min="11" max="11" width="20.85546875" style="140" customWidth="1"/>
    <col min="12" max="12" width="10.85546875" style="140"/>
    <col min="13" max="13" width="21" style="140" customWidth="1"/>
    <col min="14" max="15" width="10.85546875" style="140"/>
    <col min="16" max="16" width="14.85546875" style="140" customWidth="1"/>
    <col min="17" max="17" width="10.85546875" style="140"/>
    <col min="18" max="18" width="16.42578125" style="140" customWidth="1"/>
    <col min="19" max="19" width="10.85546875" style="140"/>
    <col min="20" max="20" width="30.140625" style="140" customWidth="1"/>
    <col min="21" max="16384" width="10.85546875" style="140"/>
  </cols>
  <sheetData>
    <row r="1" spans="1:22" ht="25.5" customHeight="1">
      <c r="A1" s="506" t="s">
        <v>264</v>
      </c>
      <c r="B1" s="506"/>
      <c r="E1" s="505" t="s">
        <v>122</v>
      </c>
      <c r="F1" s="505"/>
      <c r="G1" s="505"/>
      <c r="H1" s="505"/>
    </row>
    <row r="2" spans="1:22" ht="48.95" customHeight="1">
      <c r="B2" s="151" t="s">
        <v>44</v>
      </c>
      <c r="C2" s="151"/>
      <c r="E2" s="504" t="s">
        <v>95</v>
      </c>
      <c r="F2" s="504"/>
      <c r="G2" s="504"/>
      <c r="H2" s="504"/>
      <c r="I2" s="504"/>
      <c r="K2" s="504" t="s">
        <v>86</v>
      </c>
      <c r="L2" s="504"/>
      <c r="M2" s="504"/>
      <c r="O2" s="504" t="s">
        <v>103</v>
      </c>
      <c r="P2" s="504"/>
      <c r="R2" s="141" t="s">
        <v>114</v>
      </c>
      <c r="T2" s="141" t="s">
        <v>142</v>
      </c>
      <c r="V2" s="85" t="s">
        <v>121</v>
      </c>
    </row>
    <row r="3" spans="1:22" ht="29.25" thickBot="1">
      <c r="A3" s="142" t="s">
        <v>8</v>
      </c>
      <c r="B3" s="151" t="s">
        <v>8</v>
      </c>
      <c r="C3" s="151" t="s">
        <v>44</v>
      </c>
      <c r="E3" s="143" t="s">
        <v>80</v>
      </c>
      <c r="F3" s="143" t="s">
        <v>81</v>
      </c>
      <c r="H3" s="143" t="s">
        <v>82</v>
      </c>
      <c r="I3" s="143" t="s">
        <v>83</v>
      </c>
      <c r="K3" s="141" t="s">
        <v>87</v>
      </c>
      <c r="L3" s="141" t="s">
        <v>3</v>
      </c>
      <c r="M3" s="141" t="s">
        <v>92</v>
      </c>
      <c r="O3" s="147" t="s">
        <v>80</v>
      </c>
      <c r="P3" s="147" t="s">
        <v>188</v>
      </c>
      <c r="R3" s="142" t="s">
        <v>115</v>
      </c>
      <c r="T3" s="18" t="s">
        <v>127</v>
      </c>
      <c r="V3" s="67" t="s">
        <v>132</v>
      </c>
    </row>
    <row r="4" spans="1:22" ht="28.5">
      <c r="A4" s="150" t="s">
        <v>144</v>
      </c>
      <c r="B4" s="153" t="s">
        <v>144</v>
      </c>
      <c r="C4" s="165" t="s">
        <v>123</v>
      </c>
      <c r="E4" s="142" t="s">
        <v>96</v>
      </c>
      <c r="F4" s="144">
        <v>0.25</v>
      </c>
      <c r="H4" s="142" t="s">
        <v>84</v>
      </c>
      <c r="I4" s="144">
        <v>0.25</v>
      </c>
      <c r="K4" s="142" t="s">
        <v>88</v>
      </c>
      <c r="L4" s="142" t="s">
        <v>90</v>
      </c>
      <c r="M4" s="142" t="s">
        <v>93</v>
      </c>
      <c r="O4" s="142" t="s">
        <v>96</v>
      </c>
      <c r="P4" s="185" t="s">
        <v>47</v>
      </c>
      <c r="R4" s="142" t="s">
        <v>116</v>
      </c>
      <c r="T4" s="18" t="s">
        <v>128</v>
      </c>
      <c r="V4" s="67" t="s">
        <v>134</v>
      </c>
    </row>
    <row r="5" spans="1:22" ht="29.25" thickBot="1">
      <c r="A5" s="150" t="s">
        <v>145</v>
      </c>
      <c r="B5" s="157"/>
      <c r="C5" s="166"/>
      <c r="E5" s="142" t="s">
        <v>97</v>
      </c>
      <c r="F5" s="144">
        <v>0.15</v>
      </c>
      <c r="H5" s="142" t="s">
        <v>85</v>
      </c>
      <c r="I5" s="144">
        <v>0.15</v>
      </c>
      <c r="K5" s="142" t="s">
        <v>89</v>
      </c>
      <c r="L5" s="142" t="s">
        <v>91</v>
      </c>
      <c r="M5" s="142" t="s">
        <v>94</v>
      </c>
      <c r="O5" s="142" t="s">
        <v>97</v>
      </c>
      <c r="P5" s="185" t="s">
        <v>47</v>
      </c>
      <c r="R5" s="142" t="s">
        <v>117</v>
      </c>
      <c r="T5" s="18" t="s">
        <v>129</v>
      </c>
      <c r="V5" s="67" t="s">
        <v>133</v>
      </c>
    </row>
    <row r="6" spans="1:22" ht="28.5">
      <c r="A6" s="150" t="s">
        <v>146</v>
      </c>
      <c r="B6" s="159" t="s">
        <v>145</v>
      </c>
      <c r="C6" s="167" t="s">
        <v>130</v>
      </c>
      <c r="E6" s="142" t="s">
        <v>98</v>
      </c>
      <c r="F6" s="144">
        <v>0.1</v>
      </c>
      <c r="H6" s="142"/>
      <c r="I6" s="142"/>
      <c r="K6" s="142"/>
      <c r="L6" s="142"/>
      <c r="M6" s="142"/>
      <c r="O6" s="142" t="s">
        <v>98</v>
      </c>
      <c r="P6" s="185" t="s">
        <v>77</v>
      </c>
      <c r="R6" s="142" t="s">
        <v>118</v>
      </c>
      <c r="T6" s="18" t="s">
        <v>250</v>
      </c>
      <c r="V6" s="142"/>
    </row>
    <row r="7" spans="1:22" ht="13.5" thickBot="1">
      <c r="A7" s="150" t="s">
        <v>147</v>
      </c>
      <c r="B7" s="157"/>
      <c r="C7" s="166"/>
      <c r="E7" s="142"/>
      <c r="F7" s="144"/>
      <c r="O7" s="145"/>
      <c r="R7" s="142" t="s">
        <v>119</v>
      </c>
    </row>
    <row r="8" spans="1:22">
      <c r="A8" s="150" t="s">
        <v>148</v>
      </c>
      <c r="B8" s="159" t="s">
        <v>146</v>
      </c>
      <c r="C8" s="167" t="s">
        <v>68</v>
      </c>
      <c r="R8" s="142"/>
    </row>
    <row r="9" spans="1:22" ht="26.25" thickBot="1">
      <c r="A9" s="150" t="s">
        <v>149</v>
      </c>
      <c r="B9" s="161"/>
      <c r="C9" s="166"/>
    </row>
    <row r="10" spans="1:22">
      <c r="A10" s="150" t="s">
        <v>150</v>
      </c>
      <c r="B10" s="159" t="s">
        <v>147</v>
      </c>
      <c r="C10" s="167" t="s">
        <v>124</v>
      </c>
    </row>
    <row r="11" spans="1:22" ht="14.1" customHeight="1" thickBot="1">
      <c r="A11" s="152"/>
      <c r="B11" s="157"/>
      <c r="C11" s="166"/>
    </row>
    <row r="12" spans="1:22" ht="14.1" customHeight="1">
      <c r="B12" s="159" t="s">
        <v>148</v>
      </c>
      <c r="C12" s="160" t="s">
        <v>123</v>
      </c>
    </row>
    <row r="13" spans="1:22" ht="14.1" customHeight="1">
      <c r="B13" s="156"/>
      <c r="C13" s="155" t="s">
        <v>130</v>
      </c>
    </row>
    <row r="14" spans="1:22" ht="14.1" customHeight="1">
      <c r="B14" s="154"/>
      <c r="C14" s="155" t="s">
        <v>68</v>
      </c>
    </row>
    <row r="15" spans="1:22" ht="14.1" customHeight="1">
      <c r="B15" s="154"/>
      <c r="C15" s="155" t="s">
        <v>124</v>
      </c>
    </row>
    <row r="16" spans="1:22" ht="14.1" customHeight="1">
      <c r="B16" s="154"/>
      <c r="C16" s="155" t="s">
        <v>42</v>
      </c>
    </row>
    <row r="17" spans="2:3" ht="14.1" customHeight="1" thickBot="1">
      <c r="B17" s="157"/>
      <c r="C17" s="158"/>
    </row>
    <row r="18" spans="2:3" ht="25.5">
      <c r="B18" s="159" t="s">
        <v>149</v>
      </c>
      <c r="C18" s="160" t="s">
        <v>123</v>
      </c>
    </row>
    <row r="19" spans="2:3" ht="14.1" customHeight="1">
      <c r="B19" s="154"/>
      <c r="C19" s="155" t="s">
        <v>130</v>
      </c>
    </row>
    <row r="20" spans="2:3" ht="14.1" customHeight="1">
      <c r="B20" s="154"/>
      <c r="C20" s="155" t="s">
        <v>68</v>
      </c>
    </row>
    <row r="21" spans="2:3" ht="14.1" customHeight="1">
      <c r="B21" s="154"/>
      <c r="C21" s="155" t="s">
        <v>124</v>
      </c>
    </row>
    <row r="22" spans="2:3" ht="14.1" customHeight="1">
      <c r="B22" s="154"/>
      <c r="C22" s="155" t="s">
        <v>42</v>
      </c>
    </row>
    <row r="23" spans="2:3" ht="14.1" customHeight="1" thickBot="1">
      <c r="B23" s="161"/>
      <c r="C23" s="162"/>
    </row>
    <row r="24" spans="2:3" ht="14.1" customHeight="1">
      <c r="B24" s="159" t="s">
        <v>150</v>
      </c>
      <c r="C24" s="160" t="s">
        <v>42</v>
      </c>
    </row>
    <row r="25" spans="2:3" ht="14.1" customHeight="1">
      <c r="B25" s="154"/>
      <c r="C25" s="155" t="s">
        <v>130</v>
      </c>
    </row>
    <row r="26" spans="2:3" ht="14.1" customHeight="1" thickBot="1">
      <c r="B26" s="157"/>
      <c r="C26" s="158"/>
    </row>
  </sheetData>
  <sheetProtection sheet="1" formatCells="0" formatColumns="0" formatRows="0"/>
  <mergeCells count="5">
    <mergeCell ref="E2:I2"/>
    <mergeCell ref="K2:M2"/>
    <mergeCell ref="O2:P2"/>
    <mergeCell ref="E1:H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1 INSTRUCTIVO</vt:lpstr>
      <vt:lpstr>2 CONTEXTO E IDENTIFICACIÓN</vt:lpstr>
      <vt:lpstr>3 PROBABIL E IMPACTO INHERENTE</vt:lpstr>
      <vt:lpstr>4 MAPA CALOR INHERENTE</vt:lpstr>
      <vt:lpstr>5 VALORACIÓN DEL CONTROL</vt:lpstr>
      <vt:lpstr>6 MAPA CALOR RESIDUAL</vt:lpstr>
      <vt:lpstr>7 MAPA CALOR INHEREN Y RESIDUAL</vt:lpstr>
      <vt:lpstr>8 MAPA RIESGOS</vt:lpstr>
      <vt:lpstr>9 RIESGO DEL PROCESO</vt:lpstr>
      <vt:lpstr>11 FORMULAS</vt:lpstr>
      <vt:lpstr>Afectación_Económica</vt:lpstr>
      <vt:lpstr>'3 PROBABIL E IMPACTO INHERENTE'!Área_de_impresión</vt:lpstr>
      <vt:lpstr>E_Relaciones_Laborales</vt:lpstr>
      <vt:lpstr>F_Usuarios_Productos_y_Prácticas_Organizacionales</vt:lpstr>
      <vt:lpstr>G_Daños_Activos_Físicos</vt:lpstr>
      <vt:lpstr>Reducir_mitigar_Transferir_Evitar</vt:lpstr>
      <vt:lpstr>Reputacional</vt:lpstr>
      <vt:lpstr>Requiere_Plan_de_Acción</vt:lpstr>
      <vt:lpstr>Tipo</vt:lpstr>
      <vt:lpstr>'2 CONTEXTO E IDENTIFICACIÓN'!Títulos_a_imprimir</vt:lpstr>
      <vt:lpstr>'3 PROBABIL E IMPACTO INHERENTE'!Títulos_a_imprimir</vt:lpstr>
      <vt:lpstr>'5 VALORACIÓN DEL CONTROL'!Títulos_a_imprimir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SALAS</dc:creator>
  <cp:lastModifiedBy>Michael David</cp:lastModifiedBy>
  <cp:lastPrinted>2021-05-20T21:19:24Z</cp:lastPrinted>
  <dcterms:created xsi:type="dcterms:W3CDTF">2006-09-16T00:00:00Z</dcterms:created>
  <dcterms:modified xsi:type="dcterms:W3CDTF">2026-08-25T18:54:57Z</dcterms:modified>
</cp:coreProperties>
</file>